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Gestion &amp; Finances/Soutiens aux collectivités/Soutiens collecte sélective/Dépenses/Récap versements/"/>
    </mc:Choice>
  </mc:AlternateContent>
  <xr:revisionPtr revIDLastSave="10" documentId="8_{164E8197-6807-4F7E-95D0-A432721375F2}" xr6:coauthVersionLast="47" xr6:coauthVersionMax="47" xr10:uidLastSave="{44FC063B-A307-40B5-BEE7-63F8E704B34E}"/>
  <bookViews>
    <workbookView xWindow="28680" yWindow="-120" windowWidth="29040" windowHeight="15720" xr2:uid="{8A179CA3-4C0A-4EF3-AF0F-56775125ACE2}"/>
  </bookViews>
  <sheets>
    <sheet name="T1" sheetId="4" r:id="rId1"/>
    <sheet name="T2" sheetId="19" r:id="rId2"/>
    <sheet name="T3" sheetId="20" r:id="rId3"/>
    <sheet name="T4" sheetId="18" r:id="rId4"/>
    <sheet name="Tota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7" l="1"/>
  <c r="G13" i="17"/>
  <c r="H13" i="17"/>
  <c r="I13" i="17"/>
  <c r="J13" i="17"/>
  <c r="K13" i="17"/>
  <c r="L13" i="17"/>
  <c r="F14" i="17"/>
  <c r="G14" i="17"/>
  <c r="H14" i="17"/>
  <c r="I14" i="17"/>
  <c r="J14" i="17"/>
  <c r="K14" i="17"/>
  <c r="L14" i="17"/>
  <c r="F15" i="17"/>
  <c r="G15" i="17"/>
  <c r="H15" i="17"/>
  <c r="I15" i="17"/>
  <c r="J15" i="17"/>
  <c r="K15" i="17"/>
  <c r="L15" i="17"/>
  <c r="F16" i="17"/>
  <c r="G16" i="17"/>
  <c r="H16" i="17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K18" i="17"/>
  <c r="L18" i="17"/>
  <c r="E14" i="17"/>
  <c r="E15" i="17"/>
  <c r="E16" i="17"/>
  <c r="E17" i="17"/>
  <c r="E18" i="17"/>
  <c r="E13" i="17"/>
  <c r="B14" i="17"/>
  <c r="B15" i="17"/>
  <c r="B16" i="17"/>
  <c r="B17" i="17"/>
  <c r="B18" i="17"/>
  <c r="B13" i="17"/>
  <c r="D19" i="17"/>
  <c r="M19" i="17"/>
  <c r="B19" i="18"/>
  <c r="I19" i="18"/>
  <c r="G19" i="19"/>
  <c r="I19" i="20"/>
  <c r="G19" i="20"/>
  <c r="C19" i="20"/>
  <c r="C19" i="4"/>
  <c r="G19" i="4"/>
  <c r="G19" i="18"/>
  <c r="J19" i="18"/>
  <c r="J19" i="20"/>
  <c r="J19" i="19"/>
  <c r="J19" i="4"/>
  <c r="C19" i="19"/>
  <c r="I19" i="4"/>
  <c r="I19" i="19"/>
  <c r="B19" i="20"/>
  <c r="D19" i="20"/>
  <c r="F19" i="20"/>
  <c r="H19" i="20"/>
  <c r="B19" i="19"/>
  <c r="D19" i="19"/>
  <c r="E19" i="19"/>
  <c r="F19" i="19"/>
  <c r="H19" i="19"/>
  <c r="C19" i="18"/>
  <c r="D19" i="18"/>
  <c r="E19" i="18"/>
  <c r="F19" i="18"/>
  <c r="H19" i="18"/>
  <c r="B19" i="4"/>
  <c r="D19" i="4"/>
  <c r="F19" i="4"/>
  <c r="H19" i="4"/>
  <c r="E19" i="20"/>
  <c r="E19" i="4"/>
  <c r="E19" i="17" l="1"/>
  <c r="L19" i="17"/>
  <c r="I19" i="17"/>
  <c r="J19" i="17"/>
  <c r="H19" i="17"/>
  <c r="G19" i="17"/>
  <c r="F19" i="17"/>
  <c r="N18" i="17"/>
  <c r="N15" i="17"/>
  <c r="B19" i="17"/>
  <c r="K19" i="17"/>
  <c r="N13" i="17"/>
  <c r="N16" i="17"/>
  <c r="N14" i="17"/>
  <c r="N17" i="17"/>
  <c r="N19" i="17" l="1"/>
  <c r="B21" i="17" s="1"/>
</calcChain>
</file>

<file path=xl/sharedStrings.xml><?xml version="1.0" encoding="utf-8"?>
<sst xmlns="http://schemas.openxmlformats.org/spreadsheetml/2006/main" count="106" uniqueCount="31">
  <si>
    <t>S.I.T.T.O.M.-M.I.</t>
  </si>
  <si>
    <t>Acier</t>
  </si>
  <si>
    <t>Alu</t>
  </si>
  <si>
    <t>Total</t>
  </si>
  <si>
    <t>Acompte Eco-Emballages</t>
  </si>
  <si>
    <t>Détail des versements par collectivité</t>
  </si>
  <si>
    <t>Total bilan dépenses =</t>
  </si>
  <si>
    <t xml:space="preserve">Total    </t>
  </si>
  <si>
    <t>Journaux / Magazines</t>
  </si>
  <si>
    <t>Soutiens Eco-Emballages</t>
  </si>
  <si>
    <t>Verre ménager</t>
  </si>
  <si>
    <t>Gros de magasin</t>
  </si>
  <si>
    <t>Acomptes versés</t>
  </si>
  <si>
    <t>Ploërmel Com</t>
  </si>
  <si>
    <t>Oust Brocéliande Com</t>
  </si>
  <si>
    <t>Centre Morbihan Com</t>
  </si>
  <si>
    <t>Pontivy Com</t>
  </si>
  <si>
    <t>Roi Morvan Com</t>
  </si>
  <si>
    <t>Cartons PCNC</t>
  </si>
  <si>
    <t>ELA PCC</t>
  </si>
  <si>
    <t xml:space="preserve">Emballages plastique    </t>
  </si>
  <si>
    <t>Régul</t>
  </si>
  <si>
    <t>Soutiens à la collecte sélective - T1</t>
  </si>
  <si>
    <t>Soutiens à la collecte sélective - T2</t>
  </si>
  <si>
    <t>Liquidatif emballages</t>
  </si>
  <si>
    <t>Liquidatif papiers</t>
  </si>
  <si>
    <t>Soutiens à la collecte sélective - T3</t>
  </si>
  <si>
    <t>Soutiens à la collecte sélective - T4</t>
  </si>
  <si>
    <t>Baud Com</t>
  </si>
  <si>
    <t>Collectivités</t>
  </si>
  <si>
    <t>Soutiens à la collecte sélective - 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</si>
</sst>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 applyAlignment="1">
      <alignment horizontal="left" vertical="center"/>
    </xf>
    <xf numFmtId="0" fontId="12" fillId="0" borderId="0" xfId="11" applyFont="1" applyAlignment="1">
      <alignment horizontal="centerContinuous" vertical="center"/>
    </xf>
    <xf numFmtId="17" fontId="13" fillId="0" borderId="0" xfId="11" applyNumberFormat="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vertical="center"/>
    </xf>
    <xf numFmtId="164" fontId="16" fillId="0" borderId="0" xfId="11" applyNumberFormat="1" applyFont="1" applyAlignment="1">
      <alignment vertical="center"/>
    </xf>
    <xf numFmtId="0" fontId="17" fillId="0" borderId="1" xfId="10" applyFont="1" applyBorder="1" applyAlignment="1">
      <alignment horizontal="centerContinuous" vertical="center" wrapText="1"/>
    </xf>
    <xf numFmtId="166" fontId="15" fillId="0" borderId="1" xfId="11" applyNumberFormat="1" applyFont="1" applyBorder="1" applyAlignment="1">
      <alignment horizontal="center" vertical="center"/>
    </xf>
    <xf numFmtId="166" fontId="15" fillId="0" borderId="1" xfId="13" applyNumberFormat="1" applyFont="1" applyBorder="1" applyAlignment="1">
      <alignment horizontal="center" vertical="center"/>
    </xf>
    <xf numFmtId="166" fontId="15" fillId="0" borderId="1" xfId="10" applyNumberFormat="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166" fontId="16" fillId="0" borderId="1" xfId="11" applyNumberFormat="1" applyFont="1" applyBorder="1" applyAlignment="1">
      <alignment horizontal="center" vertical="center"/>
    </xf>
    <xf numFmtId="166" fontId="15" fillId="0" borderId="1" xfId="12" applyNumberFormat="1" applyFont="1" applyBorder="1" applyAlignment="1">
      <alignment horizontal="center" vertical="center"/>
    </xf>
    <xf numFmtId="0" fontId="16" fillId="2" borderId="2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5" fillId="0" borderId="0" xfId="11" applyFont="1"/>
    <xf numFmtId="0" fontId="16" fillId="0" borderId="4" xfId="11" applyFont="1" applyBorder="1"/>
    <xf numFmtId="166" fontId="16" fillId="0" borderId="5" xfId="11" applyNumberFormat="1" applyFont="1" applyBorder="1" applyAlignment="1">
      <alignment horizontal="center"/>
    </xf>
    <xf numFmtId="166" fontId="16" fillId="0" borderId="0" xfId="11" applyNumberFormat="1" applyFont="1" applyAlignment="1">
      <alignment horizontal="center"/>
    </xf>
    <xf numFmtId="0" fontId="16" fillId="2" borderId="6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6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6" fillId="2" borderId="1" xfId="11" applyFont="1" applyFill="1" applyBorder="1" applyAlignment="1">
      <alignment horizontal="center" vertical="center" wrapText="1"/>
    </xf>
    <xf numFmtId="0" fontId="16" fillId="2" borderId="6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2" borderId="7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</cellXfs>
  <cellStyles count="15">
    <cellStyle name="Euro" xfId="1" xr:uid="{B2033F72-DF10-4B81-AFFC-06769D1ABADB}"/>
    <cellStyle name="Normal" xfId="0" builtinId="0"/>
    <cellStyle name="Normal 2" xfId="2" xr:uid="{CB5987DE-BDCB-4C21-A5C8-4FEA99D065F1}"/>
    <cellStyle name="Normal 3" xfId="3" xr:uid="{70B42B2C-CB75-4DF6-BCDE-0A8A76E108CC}"/>
    <cellStyle name="Normal 3 2" xfId="4" xr:uid="{D85267D7-428F-4DF9-BF18-1771E1E8CCA9}"/>
    <cellStyle name="Normal 3 3" xfId="5" xr:uid="{47E24E7E-0BB5-4577-ACDF-0DB6A7CB7081}"/>
    <cellStyle name="Normal 4" xfId="6" xr:uid="{8A7BCBBF-EB7F-4EC9-9421-D1DB696B7337}"/>
    <cellStyle name="Normal 4 2" xfId="7" xr:uid="{5F8CD509-D9A0-4FC1-BDDB-96585A80D7F0}"/>
    <cellStyle name="Normal 5" xfId="8" xr:uid="{35794E06-FD73-4181-A373-425ED5542C90}"/>
    <cellStyle name="Normal 5 2" xfId="9" xr:uid="{036B25B9-92A4-4CED-8ECE-3082183788C6}"/>
    <cellStyle name="Normal_DTA" xfId="10" xr:uid="{A80299EB-13E2-440D-9308-4CCA46C2A7E6}"/>
    <cellStyle name="Normal_T2 - 2007" xfId="11" xr:uid="{9FFAF9D3-53AC-4DDC-9A00-1B759767AD51}"/>
    <cellStyle name="Pourcentage" xfId="12" builtinId="5"/>
    <cellStyle name="Pourcentage 2" xfId="13" xr:uid="{15B68FED-FC1F-4A16-9BCB-C5E9E4C2CCB9}"/>
    <cellStyle name="Pourcentage 3" xfId="14" xr:uid="{330695AC-EB0F-4F43-90C5-8AF68258F6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9FE-78F4-411F-A511-1CDC3C0EB14E}">
  <sheetPr codeName="Feuil1">
    <pageSetUpPr fitToPage="1"/>
  </sheetPr>
  <dimension ref="A1:J21"/>
  <sheetViews>
    <sheetView tabSelected="1" zoomScale="85" workbookViewId="0">
      <selection activeCell="D27" sqref="D27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93200.294297319298</v>
      </c>
      <c r="C13" s="14">
        <v>5395.9000000000005</v>
      </c>
      <c r="D13" s="14">
        <v>2216</v>
      </c>
      <c r="E13" s="14">
        <v>0</v>
      </c>
      <c r="F13" s="14">
        <v>19851.05</v>
      </c>
      <c r="G13" s="14">
        <v>0</v>
      </c>
      <c r="H13" s="15">
        <v>15211.263999999999</v>
      </c>
      <c r="I13" s="15">
        <v>0</v>
      </c>
      <c r="J13" s="15">
        <v>2377.6293000000001</v>
      </c>
    </row>
    <row r="14" spans="1:10" ht="30" customHeight="1" x14ac:dyDescent="0.2">
      <c r="A14" s="12" t="s">
        <v>14</v>
      </c>
      <c r="B14" s="13">
        <v>75641.019346592235</v>
      </c>
      <c r="C14" s="14">
        <v>3566.6000000000004</v>
      </c>
      <c r="D14" s="14">
        <v>2424</v>
      </c>
      <c r="E14" s="14">
        <v>0</v>
      </c>
      <c r="F14" s="14">
        <v>16205.199999999999</v>
      </c>
      <c r="G14" s="14">
        <v>0</v>
      </c>
      <c r="H14" s="15">
        <v>13022.208000000001</v>
      </c>
      <c r="I14" s="15">
        <v>0</v>
      </c>
      <c r="J14" s="15">
        <v>2517</v>
      </c>
    </row>
    <row r="15" spans="1:10" ht="30" customHeight="1" x14ac:dyDescent="0.2">
      <c r="A15" s="12" t="s">
        <v>15</v>
      </c>
      <c r="B15" s="13">
        <v>68987.858472052336</v>
      </c>
      <c r="C15" s="14">
        <v>4960.8</v>
      </c>
      <c r="D15" s="14">
        <v>2092.2000000000003</v>
      </c>
      <c r="E15" s="14">
        <v>0</v>
      </c>
      <c r="F15" s="14">
        <v>8799.91</v>
      </c>
      <c r="G15" s="14">
        <v>0</v>
      </c>
      <c r="H15" s="15">
        <v>9448.1919999999991</v>
      </c>
      <c r="I15" s="15">
        <v>413.72</v>
      </c>
      <c r="J15" s="15">
        <v>2804.76</v>
      </c>
    </row>
    <row r="16" spans="1:10" ht="30" customHeight="1" x14ac:dyDescent="0.2">
      <c r="A16" s="12" t="s">
        <v>28</v>
      </c>
      <c r="B16" s="13">
        <v>49864.046207218606</v>
      </c>
      <c r="C16" s="14">
        <v>2174.6</v>
      </c>
      <c r="D16" s="14">
        <v>1702.1999999999998</v>
      </c>
      <c r="E16" s="14">
        <v>0</v>
      </c>
      <c r="F16" s="14">
        <v>6002.2099999999991</v>
      </c>
      <c r="G16" s="14">
        <v>0</v>
      </c>
      <c r="H16" s="15">
        <v>7368.7039999999997</v>
      </c>
      <c r="I16" s="15">
        <v>377.2</v>
      </c>
      <c r="J16" s="15">
        <v>1867.32</v>
      </c>
    </row>
    <row r="17" spans="1:10" ht="30" customHeight="1" x14ac:dyDescent="0.2">
      <c r="A17" s="12" t="s">
        <v>16</v>
      </c>
      <c r="B17" s="13">
        <v>136211.57522428531</v>
      </c>
      <c r="C17" s="14">
        <v>5857.2000000000007</v>
      </c>
      <c r="D17" s="14">
        <v>3270.0000000000005</v>
      </c>
      <c r="E17" s="14">
        <v>0</v>
      </c>
      <c r="F17" s="14">
        <v>14952.970000000001</v>
      </c>
      <c r="G17" s="14">
        <v>0</v>
      </c>
      <c r="H17" s="15">
        <v>20340.48</v>
      </c>
      <c r="I17" s="15">
        <v>704.65000000000009</v>
      </c>
      <c r="J17" s="15">
        <v>4940.04</v>
      </c>
    </row>
    <row r="18" spans="1:10" ht="30" customHeight="1" x14ac:dyDescent="0.2">
      <c r="A18" s="12" t="s">
        <v>17</v>
      </c>
      <c r="B18" s="13">
        <v>76095.20645253222</v>
      </c>
      <c r="C18" s="14">
        <v>3250.2999999999997</v>
      </c>
      <c r="D18" s="14">
        <v>2197.9</v>
      </c>
      <c r="E18" s="14">
        <v>0</v>
      </c>
      <c r="F18" s="14">
        <v>8247.4</v>
      </c>
      <c r="G18" s="14">
        <v>0</v>
      </c>
      <c r="H18" s="15">
        <v>7744.2560000000003</v>
      </c>
      <c r="I18" s="15">
        <v>373.53999999999996</v>
      </c>
      <c r="J18" s="15">
        <v>3180.02</v>
      </c>
    </row>
    <row r="19" spans="1:10" ht="22.5" customHeight="1" x14ac:dyDescent="0.2">
      <c r="A19" s="16" t="s">
        <v>3</v>
      </c>
      <c r="B19" s="17">
        <f t="shared" ref="B19:J19" si="0">SUM(B13:B18)</f>
        <v>500000</v>
      </c>
      <c r="C19" s="17">
        <f t="shared" si="0"/>
        <v>25205.399999999998</v>
      </c>
      <c r="D19" s="17">
        <f t="shared" si="0"/>
        <v>13902.300000000001</v>
      </c>
      <c r="E19" s="17">
        <f t="shared" si="0"/>
        <v>0</v>
      </c>
      <c r="F19" s="17">
        <f t="shared" si="0"/>
        <v>74058.739999999991</v>
      </c>
      <c r="G19" s="17">
        <f t="shared" si="0"/>
        <v>0</v>
      </c>
      <c r="H19" s="17">
        <f t="shared" si="0"/>
        <v>73135.103999999992</v>
      </c>
      <c r="I19" s="17">
        <f t="shared" si="0"/>
        <v>1869.1100000000001</v>
      </c>
      <c r="J19" s="17">
        <f t="shared" si="0"/>
        <v>17686.7693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BB3-2ABD-404F-B95C-05DDB062D5EE}">
  <sheetPr codeName="Feuil12">
    <pageSetUpPr fitToPage="1"/>
  </sheetPr>
  <dimension ref="A1:J21"/>
  <sheetViews>
    <sheetView zoomScale="85" workbookViewId="0">
      <selection activeCell="N19" sqref="N19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149120.47087571089</v>
      </c>
      <c r="C13" s="18">
        <v>2898.8</v>
      </c>
      <c r="D13" s="18">
        <v>5236.8</v>
      </c>
      <c r="E13" s="18">
        <v>0</v>
      </c>
      <c r="F13" s="18">
        <v>36686</v>
      </c>
      <c r="G13" s="18">
        <v>0</v>
      </c>
      <c r="H13" s="15">
        <v>19587.000000000004</v>
      </c>
      <c r="I13" s="15">
        <v>0</v>
      </c>
      <c r="J13" s="15">
        <v>9688</v>
      </c>
    </row>
    <row r="14" spans="1:10" ht="30" customHeight="1" x14ac:dyDescent="0.2">
      <c r="A14" s="12" t="s">
        <v>14</v>
      </c>
      <c r="B14" s="13">
        <v>121025.63095454757</v>
      </c>
      <c r="C14" s="18">
        <v>3367.2</v>
      </c>
      <c r="D14" s="18">
        <v>6691.2</v>
      </c>
      <c r="E14" s="18">
        <v>0</v>
      </c>
      <c r="F14" s="18">
        <v>29131.8</v>
      </c>
      <c r="G14" s="18">
        <v>0</v>
      </c>
      <c r="H14" s="15">
        <v>18819</v>
      </c>
      <c r="I14" s="15">
        <v>0</v>
      </c>
      <c r="J14" s="15">
        <v>2769</v>
      </c>
    </row>
    <row r="15" spans="1:10" ht="30" customHeight="1" x14ac:dyDescent="0.2">
      <c r="A15" s="12" t="s">
        <v>15</v>
      </c>
      <c r="B15" s="13">
        <v>110380.57355528374</v>
      </c>
      <c r="C15" s="18">
        <v>2092.8000000000002</v>
      </c>
      <c r="D15" s="18">
        <v>1347.1200000000001</v>
      </c>
      <c r="E15" s="18">
        <v>1386.78</v>
      </c>
      <c r="F15" s="18">
        <v>15190.439999999999</v>
      </c>
      <c r="G15" s="18">
        <v>0</v>
      </c>
      <c r="H15" s="15">
        <v>8947.7999999999993</v>
      </c>
      <c r="I15" s="15">
        <v>883.53</v>
      </c>
      <c r="J15" s="15">
        <v>3607.8</v>
      </c>
    </row>
    <row r="16" spans="1:10" ht="30" customHeight="1" x14ac:dyDescent="0.2">
      <c r="A16" s="12" t="s">
        <v>28</v>
      </c>
      <c r="B16" s="13">
        <v>79782.473931549772</v>
      </c>
      <c r="C16" s="14">
        <v>2039.52</v>
      </c>
      <c r="D16" s="14">
        <v>417.12</v>
      </c>
      <c r="E16" s="14">
        <v>924.5200000000001</v>
      </c>
      <c r="F16" s="14">
        <v>8535.92</v>
      </c>
      <c r="G16" s="14">
        <v>0</v>
      </c>
      <c r="H16" s="15">
        <v>5186.7000000000007</v>
      </c>
      <c r="I16" s="15">
        <v>315.89999999999998</v>
      </c>
      <c r="J16" s="15">
        <v>1532.1599999999999</v>
      </c>
    </row>
    <row r="17" spans="1:10" ht="30" customHeight="1" x14ac:dyDescent="0.2">
      <c r="A17" s="12" t="s">
        <v>16</v>
      </c>
      <c r="B17" s="13">
        <v>217938.52035885651</v>
      </c>
      <c r="C17" s="18">
        <v>3770.4</v>
      </c>
      <c r="D17" s="18">
        <v>4115.4000000000005</v>
      </c>
      <c r="E17" s="18">
        <v>5091.82</v>
      </c>
      <c r="F17" s="18">
        <v>28509.72</v>
      </c>
      <c r="G17" s="18">
        <v>0</v>
      </c>
      <c r="H17" s="15">
        <v>17133.600000000002</v>
      </c>
      <c r="I17" s="15">
        <v>1473.3000000000002</v>
      </c>
      <c r="J17" s="15">
        <v>4311.72</v>
      </c>
    </row>
    <row r="18" spans="1:10" ht="30" customHeight="1" x14ac:dyDescent="0.2">
      <c r="A18" s="12" t="s">
        <v>17</v>
      </c>
      <c r="B18" s="13">
        <v>121752.33032405155</v>
      </c>
      <c r="C18" s="18">
        <v>2587.1999999999998</v>
      </c>
      <c r="D18" s="18">
        <v>1694.28</v>
      </c>
      <c r="E18" s="18">
        <v>7403.12</v>
      </c>
      <c r="F18" s="18">
        <v>13275.66</v>
      </c>
      <c r="G18" s="18">
        <v>0</v>
      </c>
      <c r="H18" s="15">
        <v>9381.9</v>
      </c>
      <c r="I18" s="15">
        <v>647.14499999999998</v>
      </c>
      <c r="J18" s="15">
        <v>2355.64</v>
      </c>
    </row>
    <row r="19" spans="1:10" ht="22.5" customHeight="1" x14ac:dyDescent="0.2">
      <c r="A19" s="16" t="s">
        <v>3</v>
      </c>
      <c r="B19" s="17">
        <f t="shared" ref="B19:J19" si="0">SUM(B13:B18)</f>
        <v>800000</v>
      </c>
      <c r="C19" s="17">
        <f t="shared" si="0"/>
        <v>16755.919999999998</v>
      </c>
      <c r="D19" s="17">
        <f t="shared" si="0"/>
        <v>19501.920000000002</v>
      </c>
      <c r="E19" s="17">
        <f t="shared" si="0"/>
        <v>14806.24</v>
      </c>
      <c r="F19" s="17">
        <f t="shared" si="0"/>
        <v>131329.54</v>
      </c>
      <c r="G19" s="17">
        <f t="shared" si="0"/>
        <v>0</v>
      </c>
      <c r="H19" s="17">
        <f t="shared" si="0"/>
        <v>79056</v>
      </c>
      <c r="I19" s="17">
        <f t="shared" si="0"/>
        <v>3319.875</v>
      </c>
      <c r="J19" s="17">
        <f t="shared" si="0"/>
        <v>24264.32</v>
      </c>
    </row>
    <row r="21" spans="1:10" ht="15.75" x14ac:dyDescent="0.2">
      <c r="F21" s="10"/>
      <c r="G21" s="10"/>
      <c r="H21" s="11"/>
      <c r="I21" s="11"/>
    </row>
  </sheetData>
  <mergeCells count="12">
    <mergeCell ref="A11:A12"/>
    <mergeCell ref="F11:F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141-D561-4204-B4B6-7E17C42954C4}">
  <sheetPr codeName="Feuil13">
    <pageSetUpPr fitToPage="1"/>
  </sheetPr>
  <dimension ref="A1:J21"/>
  <sheetViews>
    <sheetView zoomScale="85" workbookViewId="0">
      <selection activeCell="B13" sqref="B13:J18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26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/>
      <c r="C13" s="18"/>
      <c r="D13" s="18"/>
      <c r="E13" s="18"/>
      <c r="F13" s="18"/>
      <c r="G13" s="18"/>
      <c r="H13" s="15"/>
      <c r="I13" s="15"/>
      <c r="J13" s="15"/>
    </row>
    <row r="14" spans="1:10" ht="30" customHeight="1" x14ac:dyDescent="0.2">
      <c r="A14" s="12" t="s">
        <v>14</v>
      </c>
      <c r="B14" s="13"/>
      <c r="C14" s="18"/>
      <c r="D14" s="18"/>
      <c r="E14" s="18"/>
      <c r="F14" s="18"/>
      <c r="G14" s="18"/>
      <c r="H14" s="15"/>
      <c r="I14" s="15"/>
      <c r="J14" s="15"/>
    </row>
    <row r="15" spans="1:10" ht="30" customHeight="1" x14ac:dyDescent="0.2">
      <c r="A15" s="12" t="s">
        <v>15</v>
      </c>
      <c r="B15" s="13"/>
      <c r="C15" s="18"/>
      <c r="D15" s="18"/>
      <c r="E15" s="18"/>
      <c r="F15" s="18"/>
      <c r="G15" s="18"/>
      <c r="H15" s="15"/>
      <c r="I15" s="15"/>
      <c r="J15" s="15"/>
    </row>
    <row r="16" spans="1:10" ht="30" customHeight="1" x14ac:dyDescent="0.2">
      <c r="A16" s="12" t="s">
        <v>28</v>
      </c>
      <c r="B16" s="13"/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2">
      <c r="A17" s="12" t="s">
        <v>16</v>
      </c>
      <c r="B17" s="13"/>
      <c r="C17" s="18"/>
      <c r="D17" s="18"/>
      <c r="E17" s="18"/>
      <c r="F17" s="18"/>
      <c r="G17" s="18"/>
      <c r="H17" s="15"/>
      <c r="I17" s="15"/>
      <c r="J17" s="15"/>
    </row>
    <row r="18" spans="1:10" ht="30" customHeight="1" x14ac:dyDescent="0.2">
      <c r="A18" s="12" t="s">
        <v>17</v>
      </c>
      <c r="B18" s="13"/>
      <c r="C18" s="18"/>
      <c r="D18" s="18"/>
      <c r="E18" s="18"/>
      <c r="F18" s="18"/>
      <c r="G18" s="18"/>
      <c r="H18" s="15"/>
      <c r="I18" s="15"/>
      <c r="J18" s="15"/>
    </row>
    <row r="19" spans="1:10" ht="22.5" customHeight="1" x14ac:dyDescent="0.2">
      <c r="A19" s="16" t="s">
        <v>3</v>
      </c>
      <c r="B19" s="17">
        <f t="shared" ref="B19:J19" si="0">SUM(B13:B18)</f>
        <v>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8A7-5B5B-4CBF-8258-01D2D965E6C0}">
  <sheetPr codeName="Feuil11">
    <pageSetUpPr fitToPage="1"/>
  </sheetPr>
  <dimension ref="A1:J21"/>
  <sheetViews>
    <sheetView zoomScale="85" workbookViewId="0">
      <selection activeCell="B13" sqref="B13:J18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27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/>
      <c r="C13" s="18"/>
      <c r="D13" s="18"/>
      <c r="E13" s="18"/>
      <c r="F13" s="18"/>
      <c r="G13" s="18"/>
      <c r="H13" s="15"/>
      <c r="I13" s="15"/>
      <c r="J13" s="15"/>
    </row>
    <row r="14" spans="1:10" ht="30" customHeight="1" x14ac:dyDescent="0.2">
      <c r="A14" s="12" t="s">
        <v>14</v>
      </c>
      <c r="B14" s="13"/>
      <c r="C14" s="18"/>
      <c r="D14" s="18"/>
      <c r="E14" s="18"/>
      <c r="F14" s="18"/>
      <c r="G14" s="18"/>
      <c r="H14" s="15"/>
      <c r="I14" s="15"/>
      <c r="J14" s="15"/>
    </row>
    <row r="15" spans="1:10" ht="30" customHeight="1" x14ac:dyDescent="0.2">
      <c r="A15" s="12" t="s">
        <v>15</v>
      </c>
      <c r="B15" s="13"/>
      <c r="C15" s="18"/>
      <c r="D15" s="18"/>
      <c r="E15" s="18"/>
      <c r="F15" s="18"/>
      <c r="G15" s="18"/>
      <c r="H15" s="15"/>
      <c r="I15" s="15"/>
      <c r="J15" s="15"/>
    </row>
    <row r="16" spans="1:10" ht="30" customHeight="1" x14ac:dyDescent="0.2">
      <c r="A16" s="12" t="s">
        <v>28</v>
      </c>
      <c r="B16" s="13"/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2">
      <c r="A17" s="12" t="s">
        <v>16</v>
      </c>
      <c r="B17" s="13"/>
      <c r="C17" s="18"/>
      <c r="D17" s="18"/>
      <c r="E17" s="18"/>
      <c r="F17" s="18"/>
      <c r="G17" s="18"/>
      <c r="H17" s="15"/>
      <c r="I17" s="15"/>
      <c r="J17" s="15"/>
    </row>
    <row r="18" spans="1:10" ht="30" customHeight="1" x14ac:dyDescent="0.2">
      <c r="A18" s="12" t="s">
        <v>17</v>
      </c>
      <c r="B18" s="13"/>
      <c r="C18" s="18"/>
      <c r="D18" s="18"/>
      <c r="E18" s="18"/>
      <c r="F18" s="18"/>
      <c r="G18" s="18"/>
      <c r="H18" s="15"/>
      <c r="I18" s="15"/>
      <c r="J18" s="15"/>
    </row>
    <row r="19" spans="1:10" ht="22.5" customHeight="1" x14ac:dyDescent="0.2">
      <c r="A19" s="16" t="s">
        <v>3</v>
      </c>
      <c r="B19" s="17">
        <f t="shared" ref="B19:J19" si="0">SUM(B13:B18)</f>
        <v>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91C-6E74-40F2-B60A-447A088FC09F}">
  <sheetPr codeName="Feuil10">
    <pageSetUpPr fitToPage="1"/>
  </sheetPr>
  <dimension ref="A1:N21"/>
  <sheetViews>
    <sheetView zoomScale="85" workbookViewId="0">
      <selection activeCell="C13" sqref="C13:C19"/>
    </sheetView>
  </sheetViews>
  <sheetFormatPr baseColWidth="10" defaultColWidth="11.42578125" defaultRowHeight="12.75" x14ac:dyDescent="0.2"/>
  <cols>
    <col min="1" max="1" width="26.85546875" style="3" customWidth="1"/>
    <col min="2" max="2" width="18.140625" style="3" bestFit="1" customWidth="1"/>
    <col min="3" max="3" width="16.85546875" style="3" customWidth="1"/>
    <col min="4" max="4" width="10.5703125" style="3" customWidth="1"/>
    <col min="5" max="6" width="13.42578125" style="3" bestFit="1" customWidth="1"/>
    <col min="7" max="7" width="12.140625" style="3" bestFit="1" customWidth="1"/>
    <col min="8" max="8" width="16.5703125" style="3" customWidth="1"/>
    <col min="9" max="9" width="12.140625" style="3" bestFit="1" customWidth="1"/>
    <col min="10" max="11" width="13.42578125" style="3" bestFit="1" customWidth="1"/>
    <col min="12" max="13" width="16.28515625" style="3" customWidth="1"/>
    <col min="14" max="14" width="15.140625" style="3" bestFit="1" customWidth="1"/>
    <col min="15" max="16384" width="11.42578125" style="3"/>
  </cols>
  <sheetData>
    <row r="1" spans="1:14" ht="2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 ht="11.25" customHeight="1" x14ac:dyDescent="0.2">
      <c r="A2" s="4"/>
      <c r="B2" s="4"/>
      <c r="C2" s="4"/>
      <c r="D2" s="4"/>
      <c r="E2" s="2"/>
      <c r="F2" s="2"/>
      <c r="G2" s="2"/>
      <c r="H2" s="2"/>
      <c r="I2" s="2"/>
      <c r="J2" s="2"/>
      <c r="K2" s="2"/>
    </row>
    <row r="3" spans="1:14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8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6.75" customHeight="1" x14ac:dyDescent="0.2"/>
    <row r="6" spans="1:14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18.75" x14ac:dyDescent="0.2">
      <c r="A7" s="29" t="s">
        <v>30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3.5" customHeight="1" x14ac:dyDescent="0.2">
      <c r="A8" s="6"/>
      <c r="B8" s="6"/>
      <c r="C8" s="6"/>
      <c r="D8" s="6"/>
      <c r="E8" s="2"/>
      <c r="F8" s="2"/>
      <c r="G8" s="7"/>
      <c r="H8" s="2"/>
      <c r="I8" s="2"/>
      <c r="J8" s="2"/>
      <c r="K8" s="2"/>
    </row>
    <row r="9" spans="1:14" ht="11.25" customHeight="1" x14ac:dyDescent="0.2">
      <c r="A9" s="8"/>
      <c r="B9" s="8"/>
      <c r="C9" s="8"/>
      <c r="D9" s="8"/>
      <c r="E9" s="9"/>
      <c r="F9" s="9"/>
      <c r="G9" s="2"/>
      <c r="H9" s="9"/>
      <c r="I9" s="9"/>
      <c r="J9" s="9"/>
      <c r="K9" s="9"/>
    </row>
    <row r="10" spans="1:14" ht="15" x14ac:dyDescent="0.2">
      <c r="A10" s="8"/>
      <c r="B10" s="8"/>
      <c r="C10" s="8"/>
      <c r="D10" s="8"/>
      <c r="E10" s="2"/>
      <c r="F10" s="2"/>
      <c r="G10" s="8"/>
      <c r="H10" s="2"/>
      <c r="I10" s="2"/>
      <c r="J10" s="2"/>
      <c r="K10" s="2"/>
    </row>
    <row r="11" spans="1:14" ht="41.25" customHeight="1" x14ac:dyDescent="0.2">
      <c r="A11" s="27" t="s">
        <v>29</v>
      </c>
      <c r="B11" s="33" t="s">
        <v>9</v>
      </c>
      <c r="C11" s="34"/>
      <c r="D11" s="19"/>
      <c r="E11" s="25" t="s">
        <v>10</v>
      </c>
      <c r="F11" s="30" t="s">
        <v>1</v>
      </c>
      <c r="G11" s="30" t="s">
        <v>2</v>
      </c>
      <c r="H11" s="25" t="s">
        <v>18</v>
      </c>
      <c r="I11" s="25" t="s">
        <v>19</v>
      </c>
      <c r="J11" s="25" t="s">
        <v>20</v>
      </c>
      <c r="K11" s="31" t="s">
        <v>11</v>
      </c>
      <c r="L11" s="31" t="s">
        <v>8</v>
      </c>
      <c r="M11" s="31" t="s">
        <v>21</v>
      </c>
      <c r="N11" s="25" t="s">
        <v>7</v>
      </c>
    </row>
    <row r="12" spans="1:14" ht="31.5" x14ac:dyDescent="0.2">
      <c r="A12" s="28"/>
      <c r="B12" s="20" t="s">
        <v>12</v>
      </c>
      <c r="C12" s="20" t="s">
        <v>24</v>
      </c>
      <c r="D12" s="20" t="s">
        <v>25</v>
      </c>
      <c r="E12" s="26"/>
      <c r="F12" s="30"/>
      <c r="G12" s="30"/>
      <c r="H12" s="26"/>
      <c r="I12" s="26"/>
      <c r="J12" s="26"/>
      <c r="K12" s="32"/>
      <c r="L12" s="32"/>
      <c r="M12" s="32"/>
      <c r="N12" s="26"/>
    </row>
    <row r="13" spans="1:14" ht="30" customHeight="1" x14ac:dyDescent="0.2">
      <c r="A13" s="12" t="s">
        <v>13</v>
      </c>
      <c r="B13" s="13">
        <f>'T1'!B13+'T2'!B13+'T3'!B13+'T4'!B13</f>
        <v>242320.7651730302</v>
      </c>
      <c r="C13" s="13"/>
      <c r="D13" s="13"/>
      <c r="E13" s="13">
        <f>'T1'!C13+'T2'!C13+'T3'!C13+'T4'!C13</f>
        <v>8294.7000000000007</v>
      </c>
      <c r="F13" s="13">
        <f>'T1'!D13+'T2'!D13+'T3'!D13+'T4'!D13</f>
        <v>7452.8</v>
      </c>
      <c r="G13" s="13">
        <f>'T1'!E13+'T2'!E13+'T3'!E13+'T4'!E13</f>
        <v>0</v>
      </c>
      <c r="H13" s="13">
        <f>'T1'!F13+'T2'!F13+'T3'!F13+'T4'!F13</f>
        <v>56537.05</v>
      </c>
      <c r="I13" s="13">
        <f>'T1'!G13+'T2'!G13+'T3'!G13+'T4'!G13</f>
        <v>0</v>
      </c>
      <c r="J13" s="13">
        <f>'T1'!H13+'T2'!H13+'T3'!H13+'T4'!H13</f>
        <v>34798.264000000003</v>
      </c>
      <c r="K13" s="13">
        <f>'T1'!I13+'T2'!I13+'T3'!I13+'T4'!I13</f>
        <v>0</v>
      </c>
      <c r="L13" s="13">
        <f>'T1'!J13+'T2'!J13+'T3'!J13+'T4'!J13</f>
        <v>12065.629300000001</v>
      </c>
      <c r="M13" s="13"/>
      <c r="N13" s="17">
        <f t="shared" ref="N13:N18" si="0">SUM(B13:M13)</f>
        <v>361469.20847303024</v>
      </c>
    </row>
    <row r="14" spans="1:14" ht="30" customHeight="1" x14ac:dyDescent="0.2">
      <c r="A14" s="12" t="s">
        <v>14</v>
      </c>
      <c r="B14" s="13">
        <f>'T1'!B14+'T2'!B14+'T3'!B14+'T4'!B14</f>
        <v>196666.6503011398</v>
      </c>
      <c r="C14" s="13"/>
      <c r="D14" s="13"/>
      <c r="E14" s="13">
        <f>'T1'!C14+'T2'!C14+'T3'!C14+'T4'!C14</f>
        <v>6933.8</v>
      </c>
      <c r="F14" s="13">
        <f>'T1'!D14+'T2'!D14+'T3'!D14+'T4'!D14</f>
        <v>9115.2000000000007</v>
      </c>
      <c r="G14" s="13">
        <f>'T1'!E14+'T2'!E14+'T3'!E14+'T4'!E14</f>
        <v>0</v>
      </c>
      <c r="H14" s="13">
        <f>'T1'!F14+'T2'!F14+'T3'!F14+'T4'!F14</f>
        <v>45337</v>
      </c>
      <c r="I14" s="13">
        <f>'T1'!G14+'T2'!G14+'T3'!G14+'T4'!G14</f>
        <v>0</v>
      </c>
      <c r="J14" s="13">
        <f>'T1'!H14+'T2'!H14+'T3'!H14+'T4'!H14</f>
        <v>31841.207999999999</v>
      </c>
      <c r="K14" s="13">
        <f>'T1'!I14+'T2'!I14+'T3'!I14+'T4'!I14</f>
        <v>0</v>
      </c>
      <c r="L14" s="13">
        <f>'T1'!J14+'T2'!J14+'T3'!J14+'T4'!J14</f>
        <v>5286</v>
      </c>
      <c r="M14" s="13"/>
      <c r="N14" s="17">
        <f t="shared" si="0"/>
        <v>295179.85830113979</v>
      </c>
    </row>
    <row r="15" spans="1:14" ht="30" customHeight="1" x14ac:dyDescent="0.2">
      <c r="A15" s="12" t="s">
        <v>15</v>
      </c>
      <c r="B15" s="13">
        <f>'T1'!B15+'T2'!B15+'T3'!B15+'T4'!B15</f>
        <v>179368.43202733609</v>
      </c>
      <c r="C15" s="13"/>
      <c r="D15" s="13"/>
      <c r="E15" s="13">
        <f>'T1'!C15+'T2'!C15+'T3'!C15+'T4'!C15</f>
        <v>7053.6</v>
      </c>
      <c r="F15" s="13">
        <f>'T1'!D15+'T2'!D15+'T3'!D15+'T4'!D15</f>
        <v>3439.3200000000006</v>
      </c>
      <c r="G15" s="13">
        <f>'T1'!E15+'T2'!E15+'T3'!E15+'T4'!E15</f>
        <v>1386.78</v>
      </c>
      <c r="H15" s="13">
        <f>'T1'!F15+'T2'!F15+'T3'!F15+'T4'!F15</f>
        <v>23990.35</v>
      </c>
      <c r="I15" s="13">
        <f>'T1'!G15+'T2'!G15+'T3'!G15+'T4'!G15</f>
        <v>0</v>
      </c>
      <c r="J15" s="13">
        <f>'T1'!H15+'T2'!H15+'T3'!H15+'T4'!H15</f>
        <v>18395.991999999998</v>
      </c>
      <c r="K15" s="13">
        <f>'T1'!I15+'T2'!I15+'T3'!I15+'T4'!I15</f>
        <v>1297.25</v>
      </c>
      <c r="L15" s="13">
        <f>'T1'!J15+'T2'!J15+'T3'!J15+'T4'!J15</f>
        <v>6412.56</v>
      </c>
      <c r="M15" s="13"/>
      <c r="N15" s="17">
        <f t="shared" si="0"/>
        <v>241344.28402733611</v>
      </c>
    </row>
    <row r="16" spans="1:14" ht="30" customHeight="1" x14ac:dyDescent="0.2">
      <c r="A16" s="12" t="s">
        <v>28</v>
      </c>
      <c r="B16" s="13">
        <f>'T1'!B16+'T2'!B16+'T3'!B16+'T4'!B16</f>
        <v>129646.52013876838</v>
      </c>
      <c r="C16" s="13"/>
      <c r="D16" s="13"/>
      <c r="E16" s="13">
        <f>'T1'!C16+'T2'!C16+'T3'!C16+'T4'!C16</f>
        <v>4214.12</v>
      </c>
      <c r="F16" s="13">
        <f>'T1'!D16+'T2'!D16+'T3'!D16+'T4'!D16</f>
        <v>2119.3199999999997</v>
      </c>
      <c r="G16" s="13">
        <f>'T1'!E16+'T2'!E16+'T3'!E16+'T4'!E16</f>
        <v>924.5200000000001</v>
      </c>
      <c r="H16" s="13">
        <f>'T1'!F16+'T2'!F16+'T3'!F16+'T4'!F16</f>
        <v>14538.13</v>
      </c>
      <c r="I16" s="13">
        <f>'T1'!G16+'T2'!G16+'T3'!G16+'T4'!G16</f>
        <v>0</v>
      </c>
      <c r="J16" s="13">
        <f>'T1'!H16+'T2'!H16+'T3'!H16+'T4'!H16</f>
        <v>12555.404</v>
      </c>
      <c r="K16" s="13">
        <f>'T1'!I16+'T2'!I16+'T3'!I16+'T4'!I16</f>
        <v>693.09999999999991</v>
      </c>
      <c r="L16" s="13">
        <f>'T1'!J16+'T2'!J16+'T3'!J16+'T4'!J16</f>
        <v>3399.4799999999996</v>
      </c>
      <c r="M16" s="13"/>
      <c r="N16" s="17">
        <f t="shared" si="0"/>
        <v>168090.59413876841</v>
      </c>
    </row>
    <row r="17" spans="1:14" ht="30" customHeight="1" x14ac:dyDescent="0.2">
      <c r="A17" s="12" t="s">
        <v>16</v>
      </c>
      <c r="B17" s="13">
        <f>'T1'!B17+'T2'!B17+'T3'!B17+'T4'!B17</f>
        <v>354150.09558314178</v>
      </c>
      <c r="C17" s="13"/>
      <c r="D17" s="13"/>
      <c r="E17" s="13">
        <f>'T1'!C17+'T2'!C17+'T3'!C17+'T4'!C17</f>
        <v>9627.6</v>
      </c>
      <c r="F17" s="13">
        <f>'T1'!D17+'T2'!D17+'T3'!D17+'T4'!D17</f>
        <v>7385.4000000000015</v>
      </c>
      <c r="G17" s="13">
        <f>'T1'!E17+'T2'!E17+'T3'!E17+'T4'!E17</f>
        <v>5091.82</v>
      </c>
      <c r="H17" s="13">
        <f>'T1'!F17+'T2'!F17+'T3'!F17+'T4'!F17</f>
        <v>43462.69</v>
      </c>
      <c r="I17" s="13">
        <f>'T1'!G17+'T2'!G17+'T3'!G17+'T4'!G17</f>
        <v>0</v>
      </c>
      <c r="J17" s="13">
        <f>'T1'!H17+'T2'!H17+'T3'!H17+'T4'!H17</f>
        <v>37474.080000000002</v>
      </c>
      <c r="K17" s="13">
        <f>'T1'!I17+'T2'!I17+'T3'!I17+'T4'!I17</f>
        <v>2177.9500000000003</v>
      </c>
      <c r="L17" s="13">
        <f>'T1'!J17+'T2'!J17+'T3'!J17+'T4'!J17</f>
        <v>9251.76</v>
      </c>
      <c r="M17" s="13"/>
      <c r="N17" s="17">
        <f t="shared" si="0"/>
        <v>468621.39558314183</v>
      </c>
    </row>
    <row r="18" spans="1:14" ht="30" customHeight="1" x14ac:dyDescent="0.2">
      <c r="A18" s="12" t="s">
        <v>17</v>
      </c>
      <c r="B18" s="13">
        <f>'T1'!B18+'T2'!B18+'T3'!B18+'T4'!B18</f>
        <v>197847.53677658376</v>
      </c>
      <c r="C18" s="13"/>
      <c r="D18" s="13"/>
      <c r="E18" s="13">
        <f>'T1'!C18+'T2'!C18+'T3'!C18+'T4'!C18</f>
        <v>5837.5</v>
      </c>
      <c r="F18" s="13">
        <f>'T1'!D18+'T2'!D18+'T3'!D18+'T4'!D18</f>
        <v>3892.1800000000003</v>
      </c>
      <c r="G18" s="13">
        <f>'T1'!E18+'T2'!E18+'T3'!E18+'T4'!E18</f>
        <v>7403.12</v>
      </c>
      <c r="H18" s="13">
        <f>'T1'!F18+'T2'!F18+'T3'!F18+'T4'!F18</f>
        <v>21523.059999999998</v>
      </c>
      <c r="I18" s="13">
        <f>'T1'!G18+'T2'!G18+'T3'!G18+'T4'!G18</f>
        <v>0</v>
      </c>
      <c r="J18" s="13">
        <f>'T1'!H18+'T2'!H18+'T3'!H18+'T4'!H18</f>
        <v>17126.155999999999</v>
      </c>
      <c r="K18" s="13">
        <f>'T1'!I18+'T2'!I18+'T3'!I18+'T4'!I18</f>
        <v>1020.6849999999999</v>
      </c>
      <c r="L18" s="13">
        <f>'T1'!J18+'T2'!J18+'T3'!J18+'T4'!J18</f>
        <v>5535.66</v>
      </c>
      <c r="M18" s="13"/>
      <c r="N18" s="17">
        <f t="shared" si="0"/>
        <v>260185.89777658373</v>
      </c>
    </row>
    <row r="19" spans="1:14" ht="22.5" customHeight="1" x14ac:dyDescent="0.2">
      <c r="A19" s="16" t="s">
        <v>3</v>
      </c>
      <c r="B19" s="17">
        <f t="shared" ref="B19:N19" si="1">SUM(B13:B18)</f>
        <v>1300000</v>
      </c>
      <c r="C19" s="17"/>
      <c r="D19" s="17">
        <f>SUM(D13:D18)</f>
        <v>0</v>
      </c>
      <c r="E19" s="17">
        <f t="shared" si="1"/>
        <v>41961.32</v>
      </c>
      <c r="F19" s="17">
        <f t="shared" si="1"/>
        <v>33404.22</v>
      </c>
      <c r="G19" s="17">
        <f t="shared" si="1"/>
        <v>14806.24</v>
      </c>
      <c r="H19" s="17">
        <f t="shared" si="1"/>
        <v>205388.28</v>
      </c>
      <c r="I19" s="17">
        <f t="shared" si="1"/>
        <v>0</v>
      </c>
      <c r="J19" s="17">
        <f t="shared" si="1"/>
        <v>152191.10399999999</v>
      </c>
      <c r="K19" s="17">
        <f t="shared" si="1"/>
        <v>5188.9850000000006</v>
      </c>
      <c r="L19" s="17">
        <f t="shared" si="1"/>
        <v>41951.089300000007</v>
      </c>
      <c r="M19" s="17">
        <f>SUM(M13:M18)</f>
        <v>0</v>
      </c>
      <c r="N19" s="17">
        <f t="shared" si="1"/>
        <v>1794891.2383000001</v>
      </c>
    </row>
    <row r="20" spans="1:14" ht="16.5" thickBo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6.5" thickBot="1" x14ac:dyDescent="0.3">
      <c r="A21" s="22" t="s">
        <v>6</v>
      </c>
      <c r="B21" s="23">
        <f>N19</f>
        <v>1794891.2383000001</v>
      </c>
      <c r="C21" s="24"/>
      <c r="D21" s="24"/>
      <c r="E21" s="21"/>
      <c r="F21" s="21"/>
      <c r="G21" s="21"/>
      <c r="H21" s="10"/>
      <c r="I21" s="10"/>
      <c r="J21" s="11"/>
      <c r="K21" s="11"/>
      <c r="L21" s="21"/>
      <c r="M21" s="21"/>
      <c r="N21" s="21"/>
    </row>
  </sheetData>
  <mergeCells count="14">
    <mergeCell ref="A3:N3"/>
    <mergeCell ref="N11:N12"/>
    <mergeCell ref="J11:J12"/>
    <mergeCell ref="E11:E12"/>
    <mergeCell ref="A7:N7"/>
    <mergeCell ref="F11:F12"/>
    <mergeCell ref="I11:I12"/>
    <mergeCell ref="A11:A12"/>
    <mergeCell ref="H11:H12"/>
    <mergeCell ref="B11:C11"/>
    <mergeCell ref="G11:G12"/>
    <mergeCell ref="L11:L12"/>
    <mergeCell ref="K11:K12"/>
    <mergeCell ref="M11:M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2014-03-14T15:49:59Z</cp:lastPrinted>
  <dcterms:created xsi:type="dcterms:W3CDTF">2007-08-23T07:22:35Z</dcterms:created>
  <dcterms:modified xsi:type="dcterms:W3CDTF">2025-12-17T09:52:24Z</dcterms:modified>
</cp:coreProperties>
</file>