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Gestion &amp; Finances/Soutiens aux collectivités/Soutiens collecte sélective/Dépenses/Récap versements/"/>
    </mc:Choice>
  </mc:AlternateContent>
  <xr:revisionPtr revIDLastSave="21" documentId="8_{28990689-6D49-4725-A305-0B99DEC62B7B}" xr6:coauthVersionLast="47" xr6:coauthVersionMax="47" xr10:uidLastSave="{4AAFDB03-54AE-4074-96C8-43863D7DDB44}"/>
  <bookViews>
    <workbookView xWindow="28680" yWindow="-120" windowWidth="29040" windowHeight="15720" activeTab="2" xr2:uid="{8A179CA3-4C0A-4EF3-AF0F-56775125ACE2}"/>
  </bookViews>
  <sheets>
    <sheet name="T1" sheetId="4" r:id="rId1"/>
    <sheet name="T2" sheetId="19" r:id="rId2"/>
    <sheet name="T3" sheetId="20" r:id="rId3"/>
    <sheet name="T4" sheetId="18" r:id="rId4"/>
    <sheet name="Total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 l="1"/>
  <c r="G13" i="17"/>
  <c r="H13" i="17"/>
  <c r="I13" i="17"/>
  <c r="J13" i="17"/>
  <c r="K13" i="17"/>
  <c r="L13" i="17"/>
  <c r="F14" i="17"/>
  <c r="G14" i="17"/>
  <c r="H14" i="17"/>
  <c r="I14" i="17"/>
  <c r="J14" i="17"/>
  <c r="K14" i="17"/>
  <c r="L14" i="17"/>
  <c r="F15" i="17"/>
  <c r="G15" i="17"/>
  <c r="H15" i="17"/>
  <c r="I15" i="17"/>
  <c r="J15" i="17"/>
  <c r="K15" i="17"/>
  <c r="L15" i="17"/>
  <c r="F16" i="17"/>
  <c r="G16" i="17"/>
  <c r="H16" i="17"/>
  <c r="I16" i="17"/>
  <c r="J16" i="17"/>
  <c r="K16" i="17"/>
  <c r="L16" i="17"/>
  <c r="F17" i="17"/>
  <c r="G17" i="17"/>
  <c r="H17" i="17"/>
  <c r="I17" i="17"/>
  <c r="J17" i="17"/>
  <c r="K17" i="17"/>
  <c r="L17" i="17"/>
  <c r="F18" i="17"/>
  <c r="G18" i="17"/>
  <c r="H18" i="17"/>
  <c r="I18" i="17"/>
  <c r="J18" i="17"/>
  <c r="K18" i="17"/>
  <c r="L18" i="17"/>
  <c r="E14" i="17"/>
  <c r="E15" i="17"/>
  <c r="E16" i="17"/>
  <c r="E17" i="17"/>
  <c r="E18" i="17"/>
  <c r="E13" i="17"/>
  <c r="E19" i="17" s="1"/>
  <c r="B14" i="17"/>
  <c r="B15" i="17"/>
  <c r="B16" i="17"/>
  <c r="B17" i="17"/>
  <c r="B18" i="17"/>
  <c r="B13" i="17"/>
  <c r="D19" i="17"/>
  <c r="M19" i="17"/>
  <c r="B19" i="18"/>
  <c r="I19" i="18"/>
  <c r="G19" i="19"/>
  <c r="I19" i="20"/>
  <c r="G19" i="20"/>
  <c r="C19" i="20"/>
  <c r="C19" i="4"/>
  <c r="G19" i="4"/>
  <c r="G19" i="18"/>
  <c r="C19" i="17"/>
  <c r="J19" i="18"/>
  <c r="J19" i="20"/>
  <c r="J19" i="19"/>
  <c r="J19" i="4"/>
  <c r="C19" i="19"/>
  <c r="I19" i="4"/>
  <c r="I19" i="19"/>
  <c r="B19" i="20"/>
  <c r="D19" i="20"/>
  <c r="F19" i="20"/>
  <c r="H19" i="20"/>
  <c r="B19" i="19"/>
  <c r="D19" i="19"/>
  <c r="E19" i="19"/>
  <c r="F19" i="19"/>
  <c r="H19" i="19"/>
  <c r="C19" i="18"/>
  <c r="D19" i="18"/>
  <c r="E19" i="18"/>
  <c r="F19" i="18"/>
  <c r="H19" i="18"/>
  <c r="B19" i="4"/>
  <c r="D19" i="4"/>
  <c r="F19" i="4"/>
  <c r="H19" i="4"/>
  <c r="E19" i="20"/>
  <c r="E19" i="4"/>
  <c r="L19" i="17" l="1"/>
  <c r="I19" i="17"/>
  <c r="J19" i="17"/>
  <c r="H19" i="17"/>
  <c r="G19" i="17"/>
  <c r="F19" i="17"/>
  <c r="N18" i="17"/>
  <c r="N15" i="17"/>
  <c r="B19" i="17"/>
  <c r="K19" i="17"/>
  <c r="N13" i="17"/>
  <c r="N16" i="17"/>
  <c r="N14" i="17"/>
  <c r="N17" i="17"/>
  <c r="N19" i="17" l="1"/>
  <c r="B21" i="17" s="1"/>
</calcChain>
</file>

<file path=xl/sharedStrings.xml><?xml version="1.0" encoding="utf-8"?>
<sst xmlns="http://schemas.openxmlformats.org/spreadsheetml/2006/main" count="106" uniqueCount="31">
  <si>
    <t>S.I.T.T.O.M.-M.I.</t>
  </si>
  <si>
    <t>Acier</t>
  </si>
  <si>
    <t>Alu</t>
  </si>
  <si>
    <t>Total</t>
  </si>
  <si>
    <t>Acompte Eco-Emballages</t>
  </si>
  <si>
    <t>Détail des versements par collectivité</t>
  </si>
  <si>
    <t>Total bilan dépenses =</t>
  </si>
  <si>
    <t xml:space="preserve">Total    </t>
  </si>
  <si>
    <t>Journaux / Magazines</t>
  </si>
  <si>
    <t>Soutiens Eco-Emballages</t>
  </si>
  <si>
    <t>Verre ménager</t>
  </si>
  <si>
    <t>Gros de magasin</t>
  </si>
  <si>
    <t>Acomptes versés</t>
  </si>
  <si>
    <t>Ploërmel Com</t>
  </si>
  <si>
    <t>Oust Brocéliande Com</t>
  </si>
  <si>
    <t>Centre Morbihan Com</t>
  </si>
  <si>
    <t>Pontivy Com</t>
  </si>
  <si>
    <t>Roi Morvan Com</t>
  </si>
  <si>
    <t>Cartons PCNC</t>
  </si>
  <si>
    <t>ELA PCC</t>
  </si>
  <si>
    <t xml:space="preserve">Emballages plastique    </t>
  </si>
  <si>
    <t>Régul</t>
  </si>
  <si>
    <t>Soutiens à la collecte sélective - T1</t>
  </si>
  <si>
    <t>Soutiens à la collecte sélective - T2</t>
  </si>
  <si>
    <t>Liquidatif emballages</t>
  </si>
  <si>
    <t>Liquidatif papiers</t>
  </si>
  <si>
    <t>Soutiens à la collecte sélective - T3</t>
  </si>
  <si>
    <t>Soutiens à la collecte sélective - T4</t>
  </si>
  <si>
    <t>Baud Com</t>
  </si>
  <si>
    <t>Collectivités</t>
  </si>
  <si>
    <t>Soutiens à la collecte sélective - Année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</si>
</sst>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\ [$€];[Red]\-#,##0.00\ [$€]"/>
    <numFmt numFmtId="166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centerContinuous" vertical="center"/>
    </xf>
    <xf numFmtId="17" fontId="13" fillId="0" borderId="0" xfId="11" applyNumberFormat="1" applyFont="1" applyAlignment="1">
      <alignment horizontal="centerContinuous" vertical="center"/>
    </xf>
    <xf numFmtId="17" fontId="14" fillId="0" borderId="0" xfId="11" applyNumberFormat="1" applyFont="1" applyAlignment="1">
      <alignment horizontal="centerContinuous" vertical="center"/>
    </xf>
    <xf numFmtId="17" fontId="9" fillId="0" borderId="0" xfId="11" applyNumberFormat="1" applyFont="1" applyAlignment="1">
      <alignment horizontal="centerContinuous" vertical="center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0" fontId="17" fillId="0" borderId="1" xfId="10" applyFont="1" applyBorder="1" applyAlignment="1">
      <alignment horizontal="centerContinuous" vertical="center" wrapText="1"/>
    </xf>
    <xf numFmtId="166" fontId="15" fillId="0" borderId="1" xfId="11" applyNumberFormat="1" applyFont="1" applyBorder="1" applyAlignment="1">
      <alignment horizontal="center" vertical="center"/>
    </xf>
    <xf numFmtId="166" fontId="15" fillId="0" borderId="1" xfId="13" applyNumberFormat="1" applyFont="1" applyBorder="1" applyAlignment="1">
      <alignment horizontal="center" vertical="center"/>
    </xf>
    <xf numFmtId="166" fontId="15" fillId="0" borderId="1" xfId="10" applyNumberFormat="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166" fontId="16" fillId="0" borderId="1" xfId="11" applyNumberFormat="1" applyFont="1" applyBorder="1" applyAlignment="1">
      <alignment horizontal="center" vertical="center"/>
    </xf>
    <xf numFmtId="166" fontId="15" fillId="0" borderId="1" xfId="12" applyNumberFormat="1" applyFont="1" applyBorder="1" applyAlignment="1">
      <alignment horizontal="center" vertical="center"/>
    </xf>
    <xf numFmtId="0" fontId="16" fillId="2" borderId="2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5" fillId="0" borderId="0" xfId="11" applyFont="1"/>
    <xf numFmtId="0" fontId="16" fillId="0" borderId="4" xfId="11" applyFont="1" applyBorder="1"/>
    <xf numFmtId="166" fontId="16" fillId="0" borderId="5" xfId="11" applyNumberFormat="1" applyFont="1" applyBorder="1" applyAlignment="1">
      <alignment horizontal="center"/>
    </xf>
    <xf numFmtId="166" fontId="16" fillId="0" borderId="0" xfId="11" applyNumberFormat="1" applyFont="1" applyAlignment="1">
      <alignment horizontal="center"/>
    </xf>
    <xf numFmtId="0" fontId="16" fillId="2" borderId="6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6" fillId="2" borderId="6" xfId="11" applyFont="1" applyFill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6" fillId="2" borderId="6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2" borderId="7" xfId="11" applyFont="1" applyFill="1" applyBorder="1" applyAlignment="1">
      <alignment horizontal="center" vertical="center" wrapText="1"/>
    </xf>
    <xf numFmtId="0" fontId="16" fillId="2" borderId="2" xfId="11" applyFont="1" applyFill="1" applyBorder="1" applyAlignment="1">
      <alignment horizontal="center" vertical="center" wrapText="1"/>
    </xf>
  </cellXfs>
  <cellStyles count="15">
    <cellStyle name="Euro" xfId="1" xr:uid="{B2033F72-DF10-4B81-AFFC-06769D1ABADB}"/>
    <cellStyle name="Normal" xfId="0" builtinId="0"/>
    <cellStyle name="Normal 2" xfId="2" xr:uid="{CB5987DE-BDCB-4C21-A5C8-4FEA99D065F1}"/>
    <cellStyle name="Normal 3" xfId="3" xr:uid="{70B42B2C-CB75-4DF6-BCDE-0A8A76E108CC}"/>
    <cellStyle name="Normal 3 2" xfId="4" xr:uid="{D85267D7-428F-4DF9-BF18-1771E1E8CCA9}"/>
    <cellStyle name="Normal 3 3" xfId="5" xr:uid="{47E24E7E-0BB5-4577-ACDF-0DB6A7CB7081}"/>
    <cellStyle name="Normal 4" xfId="6" xr:uid="{8A7BCBBF-EB7F-4EC9-9421-D1DB696B7337}"/>
    <cellStyle name="Normal 4 2" xfId="7" xr:uid="{5F8CD509-D9A0-4FC1-BDDB-96585A80D7F0}"/>
    <cellStyle name="Normal 5" xfId="8" xr:uid="{35794E06-FD73-4181-A373-425ED5542C90}"/>
    <cellStyle name="Normal 5 2" xfId="9" xr:uid="{036B25B9-92A4-4CED-8ECE-3082183788C6}"/>
    <cellStyle name="Normal_DTA" xfId="10" xr:uid="{A80299EB-13E2-440D-9308-4CCA46C2A7E6}"/>
    <cellStyle name="Normal_T2 - 2007" xfId="11" xr:uid="{9FFAF9D3-53AC-4DDC-9A00-1B759767AD51}"/>
    <cellStyle name="Pourcentage" xfId="12" builtinId="5"/>
    <cellStyle name="Pourcentage 2" xfId="13" xr:uid="{15B68FED-FC1F-4A16-9BCB-C5E9E4C2CCB9}"/>
    <cellStyle name="Pourcentage 3" xfId="14" xr:uid="{330695AC-EB0F-4F43-90C5-8AF68258F6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49FE-78F4-411F-A511-1CDC3C0EB14E}">
  <sheetPr codeName="Feuil1">
    <pageSetUpPr fitToPage="1"/>
  </sheetPr>
  <dimension ref="A1:J21"/>
  <sheetViews>
    <sheetView zoomScale="85" workbookViewId="0">
      <selection activeCell="C19" sqref="C19:J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70344.17</v>
      </c>
      <c r="C13" s="14">
        <v>12802.0095</v>
      </c>
      <c r="D13" s="14">
        <v>2527.7980000000002</v>
      </c>
      <c r="E13" s="14">
        <v>0</v>
      </c>
      <c r="F13" s="14">
        <v>12191.905000000001</v>
      </c>
      <c r="G13" s="14">
        <v>0</v>
      </c>
      <c r="H13" s="15">
        <v>8992.4209800000008</v>
      </c>
      <c r="I13" s="15">
        <v>183.21</v>
      </c>
      <c r="J13" s="15">
        <v>7865.6759999999995</v>
      </c>
    </row>
    <row r="14" spans="1:10" ht="30" customHeight="1" x14ac:dyDescent="0.2">
      <c r="A14" s="12" t="s">
        <v>14</v>
      </c>
      <c r="B14" s="13">
        <v>59457.26</v>
      </c>
      <c r="C14" s="14">
        <v>17315.613000000001</v>
      </c>
      <c r="D14" s="14">
        <v>2314.5499999999997</v>
      </c>
      <c r="E14" s="14">
        <v>0</v>
      </c>
      <c r="F14" s="14">
        <v>9073.6329999999998</v>
      </c>
      <c r="G14" s="14">
        <v>0</v>
      </c>
      <c r="H14" s="15">
        <v>8161.8403999999991</v>
      </c>
      <c r="I14" s="15">
        <v>86.986000000000004</v>
      </c>
      <c r="J14" s="15">
        <v>4753</v>
      </c>
    </row>
    <row r="15" spans="1:10" ht="30" customHeight="1" x14ac:dyDescent="0.2">
      <c r="A15" s="12" t="s">
        <v>15</v>
      </c>
      <c r="B15" s="13">
        <v>60117.47</v>
      </c>
      <c r="C15" s="14">
        <v>10155.537000000002</v>
      </c>
      <c r="D15" s="14">
        <v>2060.9609999999998</v>
      </c>
      <c r="E15" s="14">
        <v>0</v>
      </c>
      <c r="F15" s="14">
        <v>11625.552</v>
      </c>
      <c r="G15" s="14">
        <v>0</v>
      </c>
      <c r="H15" s="15">
        <v>8979.0222199999989</v>
      </c>
      <c r="I15" s="15">
        <v>90.358800000000002</v>
      </c>
      <c r="J15" s="15">
        <v>3250.9679999999998</v>
      </c>
    </row>
    <row r="16" spans="1:10" ht="30" customHeight="1" x14ac:dyDescent="0.2">
      <c r="A16" s="12" t="s">
        <v>28</v>
      </c>
      <c r="B16" s="13">
        <v>40000.5</v>
      </c>
      <c r="C16" s="14">
        <v>0</v>
      </c>
      <c r="D16" s="14">
        <v>1291.269</v>
      </c>
      <c r="E16" s="14">
        <v>0</v>
      </c>
      <c r="F16" s="14">
        <v>6194.9480000000003</v>
      </c>
      <c r="G16" s="14">
        <v>0</v>
      </c>
      <c r="H16" s="15">
        <v>5508.3157599999995</v>
      </c>
      <c r="I16" s="15">
        <v>75.069600000000008</v>
      </c>
      <c r="J16" s="15">
        <v>2180.64</v>
      </c>
    </row>
    <row r="17" spans="1:10" ht="30" customHeight="1" x14ac:dyDescent="0.2">
      <c r="A17" s="12" t="s">
        <v>16</v>
      </c>
      <c r="B17" s="13">
        <v>116897.84</v>
      </c>
      <c r="C17" s="14">
        <v>17808.335999999999</v>
      </c>
      <c r="D17" s="14">
        <v>2703.442</v>
      </c>
      <c r="E17" s="14">
        <v>0</v>
      </c>
      <c r="F17" s="14">
        <v>19613.614000000001</v>
      </c>
      <c r="G17" s="14">
        <v>0</v>
      </c>
      <c r="H17" s="15">
        <v>15573.35024</v>
      </c>
      <c r="I17" s="15">
        <v>130.80760000000001</v>
      </c>
      <c r="J17" s="15">
        <v>6116.04</v>
      </c>
    </row>
    <row r="18" spans="1:10" ht="30" customHeight="1" x14ac:dyDescent="0.2">
      <c r="A18" s="12" t="s">
        <v>17</v>
      </c>
      <c r="B18" s="13">
        <v>53182.77</v>
      </c>
      <c r="C18" s="14">
        <v>8414.2800000000007</v>
      </c>
      <c r="D18" s="14">
        <v>2153.9</v>
      </c>
      <c r="E18" s="14">
        <v>0</v>
      </c>
      <c r="F18" s="14">
        <v>10869.11</v>
      </c>
      <c r="G18" s="14">
        <v>0</v>
      </c>
      <c r="H18" s="15">
        <v>4617.5833000000002</v>
      </c>
      <c r="I18" s="15">
        <v>428.89120000000003</v>
      </c>
      <c r="J18" s="15">
        <v>3036.2</v>
      </c>
    </row>
    <row r="19" spans="1:10" ht="22.5" customHeight="1" x14ac:dyDescent="0.2">
      <c r="A19" s="16" t="s">
        <v>3</v>
      </c>
      <c r="B19" s="17">
        <f t="shared" ref="B19:J19" si="0">SUM(B13:B18)</f>
        <v>400000.01</v>
      </c>
      <c r="C19" s="17">
        <f t="shared" si="0"/>
        <v>66495.775500000003</v>
      </c>
      <c r="D19" s="17">
        <f t="shared" si="0"/>
        <v>13051.92</v>
      </c>
      <c r="E19" s="17">
        <f t="shared" si="0"/>
        <v>0</v>
      </c>
      <c r="F19" s="17">
        <f t="shared" si="0"/>
        <v>69568.762000000002</v>
      </c>
      <c r="G19" s="17">
        <f t="shared" si="0"/>
        <v>0</v>
      </c>
      <c r="H19" s="17">
        <f t="shared" si="0"/>
        <v>51832.532899999998</v>
      </c>
      <c r="I19" s="17">
        <f t="shared" si="0"/>
        <v>995.32320000000004</v>
      </c>
      <c r="J19" s="17">
        <f t="shared" si="0"/>
        <v>27202.524000000001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9BB3-2ABD-404F-B95C-05DDB062D5EE}">
  <sheetPr codeName="Feuil12">
    <pageSetUpPr fitToPage="1"/>
  </sheetPr>
  <dimension ref="A1:J21"/>
  <sheetViews>
    <sheetView zoomScale="85" workbookViewId="0">
      <selection activeCell="B19" sqref="B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23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>
        <v>138472.07</v>
      </c>
      <c r="C13" s="18">
        <v>20867.868000000002</v>
      </c>
      <c r="D13" s="18">
        <v>2042.18</v>
      </c>
      <c r="E13" s="18">
        <v>1982.8890000000001</v>
      </c>
      <c r="F13" s="18">
        <v>20321.625</v>
      </c>
      <c r="G13" s="18">
        <v>0</v>
      </c>
      <c r="H13" s="15">
        <v>12337.92</v>
      </c>
      <c r="I13" s="15">
        <v>808.63200000000006</v>
      </c>
      <c r="J13" s="15">
        <v>6160.9400000000005</v>
      </c>
    </row>
    <row r="14" spans="1:10" ht="30" customHeight="1" x14ac:dyDescent="0.2">
      <c r="A14" s="12" t="s">
        <v>14</v>
      </c>
      <c r="B14" s="13">
        <v>117665.35</v>
      </c>
      <c r="C14" s="18">
        <v>13711.477500000001</v>
      </c>
      <c r="D14" s="18">
        <v>1698.9360000000001</v>
      </c>
      <c r="E14" s="18">
        <v>2006.2620000000002</v>
      </c>
      <c r="F14" s="18">
        <v>16471.275000000001</v>
      </c>
      <c r="G14" s="18">
        <v>0</v>
      </c>
      <c r="H14" s="15">
        <v>10297.716</v>
      </c>
      <c r="I14" s="15">
        <v>469.83200000000005</v>
      </c>
      <c r="J14" s="15">
        <v>4124</v>
      </c>
    </row>
    <row r="15" spans="1:10" ht="30" customHeight="1" x14ac:dyDescent="0.2">
      <c r="A15" s="12" t="s">
        <v>15</v>
      </c>
      <c r="B15" s="13">
        <v>119779.72</v>
      </c>
      <c r="C15" s="18">
        <v>12444.516</v>
      </c>
      <c r="D15" s="18">
        <v>1506.7240000000002</v>
      </c>
      <c r="E15" s="18">
        <v>2183.2289999999998</v>
      </c>
      <c r="F15" s="18">
        <v>17059.900000000001</v>
      </c>
      <c r="G15" s="18">
        <v>0</v>
      </c>
      <c r="H15" s="15">
        <v>11342.4</v>
      </c>
      <c r="I15" s="15">
        <v>545.90800000000002</v>
      </c>
      <c r="J15" s="15">
        <v>3654.8399999999997</v>
      </c>
    </row>
    <row r="16" spans="1:10" ht="30" customHeight="1" x14ac:dyDescent="0.2">
      <c r="A16" s="12" t="s">
        <v>28</v>
      </c>
      <c r="B16" s="13">
        <v>83112.06</v>
      </c>
      <c r="C16" s="14">
        <v>0</v>
      </c>
      <c r="D16" s="14">
        <v>1061.1679999999999</v>
      </c>
      <c r="E16" s="14">
        <v>1441.4939999999999</v>
      </c>
      <c r="F16" s="14">
        <v>11266.5</v>
      </c>
      <c r="G16" s="14">
        <v>0</v>
      </c>
      <c r="H16" s="15">
        <v>7940.0879999999997</v>
      </c>
      <c r="I16" s="15">
        <v>454.69599999999997</v>
      </c>
      <c r="J16" s="15">
        <v>1860.6</v>
      </c>
    </row>
    <row r="17" spans="1:10" ht="30" customHeight="1" x14ac:dyDescent="0.2">
      <c r="A17" s="12" t="s">
        <v>16</v>
      </c>
      <c r="B17" s="13">
        <v>217750.6</v>
      </c>
      <c r="C17" s="18">
        <v>17006.8815</v>
      </c>
      <c r="D17" s="18">
        <v>2142.752</v>
      </c>
      <c r="E17" s="18">
        <v>3166.326</v>
      </c>
      <c r="F17" s="18">
        <v>27742.05</v>
      </c>
      <c r="G17" s="18">
        <v>0</v>
      </c>
      <c r="H17" s="15">
        <v>20803.716</v>
      </c>
      <c r="I17" s="15">
        <v>757.8119999999999</v>
      </c>
      <c r="J17" s="15">
        <v>4712.4000000000005</v>
      </c>
    </row>
    <row r="18" spans="1:10" ht="30" customHeight="1" x14ac:dyDescent="0.2">
      <c r="A18" s="12" t="s">
        <v>17</v>
      </c>
      <c r="B18" s="13">
        <v>123220.2</v>
      </c>
      <c r="C18" s="18">
        <v>9213.75</v>
      </c>
      <c r="D18" s="18">
        <v>3165.7559999999999</v>
      </c>
      <c r="E18" s="18">
        <v>0</v>
      </c>
      <c r="F18" s="18">
        <v>14409</v>
      </c>
      <c r="G18" s="18">
        <v>0</v>
      </c>
      <c r="H18" s="15">
        <v>6552.8879999999999</v>
      </c>
      <c r="I18" s="15">
        <v>1315.644</v>
      </c>
      <c r="J18" s="15">
        <v>3086.9600000000005</v>
      </c>
    </row>
    <row r="19" spans="1:10" ht="22.5" customHeight="1" x14ac:dyDescent="0.2">
      <c r="A19" s="16" t="s">
        <v>3</v>
      </c>
      <c r="B19" s="17">
        <f t="shared" ref="B19:J19" si="0">SUM(B13:B18)</f>
        <v>800000</v>
      </c>
      <c r="C19" s="17">
        <f t="shared" si="0"/>
        <v>73244.493000000002</v>
      </c>
      <c r="D19" s="17">
        <f t="shared" si="0"/>
        <v>11617.516</v>
      </c>
      <c r="E19" s="17">
        <f t="shared" si="0"/>
        <v>10780.2</v>
      </c>
      <c r="F19" s="17">
        <f t="shared" si="0"/>
        <v>107270.35</v>
      </c>
      <c r="G19" s="17">
        <f t="shared" si="0"/>
        <v>0</v>
      </c>
      <c r="H19" s="17">
        <f t="shared" si="0"/>
        <v>69274.728000000003</v>
      </c>
      <c r="I19" s="17">
        <f t="shared" si="0"/>
        <v>4352.5240000000003</v>
      </c>
      <c r="J19" s="17">
        <f t="shared" si="0"/>
        <v>23599.74</v>
      </c>
    </row>
    <row r="21" spans="1:10" ht="15.75" x14ac:dyDescent="0.2">
      <c r="F21" s="10"/>
      <c r="G21" s="10"/>
      <c r="H21" s="11"/>
      <c r="I21" s="11"/>
    </row>
  </sheetData>
  <mergeCells count="12">
    <mergeCell ref="A11:A12"/>
    <mergeCell ref="F11:F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A141-D561-4204-B4B6-7E17C42954C4}">
  <sheetPr codeName="Feuil13">
    <pageSetUpPr fitToPage="1"/>
  </sheetPr>
  <dimension ref="A1:J21"/>
  <sheetViews>
    <sheetView tabSelected="1" zoomScale="85" workbookViewId="0">
      <selection activeCell="J30" sqref="J30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26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/>
      <c r="C13" s="18">
        <v>9014.0678000000007</v>
      </c>
      <c r="D13" s="18">
        <v>1731.7249999999999</v>
      </c>
      <c r="E13" s="18">
        <v>1944.4499999999998</v>
      </c>
      <c r="F13" s="18">
        <v>30764.300000000003</v>
      </c>
      <c r="G13" s="18">
        <v>0</v>
      </c>
      <c r="H13" s="15">
        <v>13310.400000000001</v>
      </c>
      <c r="I13" s="15">
        <v>2780.3050000000003</v>
      </c>
      <c r="J13" s="15">
        <v>10480.155000000001</v>
      </c>
    </row>
    <row r="14" spans="1:10" ht="30" customHeight="1" x14ac:dyDescent="0.2">
      <c r="A14" s="12" t="s">
        <v>14</v>
      </c>
      <c r="B14" s="13"/>
      <c r="C14" s="18">
        <v>19924.935600000001</v>
      </c>
      <c r="D14" s="18">
        <v>1643.472</v>
      </c>
      <c r="E14" s="18">
        <v>2217.6</v>
      </c>
      <c r="F14" s="18">
        <v>25277.1</v>
      </c>
      <c r="G14" s="18">
        <v>0</v>
      </c>
      <c r="H14" s="15">
        <v>12092.400000000001</v>
      </c>
      <c r="I14" s="15">
        <v>1677.9950000000001</v>
      </c>
      <c r="J14" s="15">
        <v>4323</v>
      </c>
    </row>
    <row r="15" spans="1:10" ht="30" customHeight="1" x14ac:dyDescent="0.2">
      <c r="A15" s="12" t="s">
        <v>15</v>
      </c>
      <c r="B15" s="13"/>
      <c r="C15" s="18">
        <v>5107.6081999999997</v>
      </c>
      <c r="D15" s="18">
        <v>1173.3920000000001</v>
      </c>
      <c r="E15" s="18">
        <v>1885.5000000000002</v>
      </c>
      <c r="F15" s="18">
        <v>14640.4</v>
      </c>
      <c r="G15" s="18">
        <v>0</v>
      </c>
      <c r="H15" s="15">
        <v>12117.6</v>
      </c>
      <c r="I15" s="15">
        <v>1748.7250000000001</v>
      </c>
      <c r="J15" s="15">
        <v>3872.8199999999997</v>
      </c>
    </row>
    <row r="16" spans="1:10" ht="30" customHeight="1" x14ac:dyDescent="0.2">
      <c r="A16" s="12" t="s">
        <v>28</v>
      </c>
      <c r="B16" s="13"/>
      <c r="C16" s="14">
        <v>0</v>
      </c>
      <c r="D16" s="14">
        <v>852.02</v>
      </c>
      <c r="E16" s="14">
        <v>1343.25</v>
      </c>
      <c r="F16" s="14">
        <v>10675.575000000001</v>
      </c>
      <c r="G16" s="14">
        <v>0</v>
      </c>
      <c r="H16" s="15">
        <v>8570.2000000000007</v>
      </c>
      <c r="I16" s="15">
        <v>1541.375</v>
      </c>
      <c r="J16" s="15">
        <v>1982.4839999999999</v>
      </c>
    </row>
    <row r="17" spans="1:10" ht="30" customHeight="1" x14ac:dyDescent="0.2">
      <c r="A17" s="12" t="s">
        <v>16</v>
      </c>
      <c r="B17" s="13"/>
      <c r="C17" s="18">
        <v>14534.7042</v>
      </c>
      <c r="D17" s="18">
        <v>1978.2910000000002</v>
      </c>
      <c r="E17" s="18">
        <v>3147.2999999999997</v>
      </c>
      <c r="F17" s="18">
        <v>24402</v>
      </c>
      <c r="G17" s="18">
        <v>0</v>
      </c>
      <c r="H17" s="15">
        <v>22925.399999999998</v>
      </c>
      <c r="I17" s="15">
        <v>2525.6</v>
      </c>
      <c r="J17" s="15">
        <v>6056.4</v>
      </c>
    </row>
    <row r="18" spans="1:10" ht="30" customHeight="1" x14ac:dyDescent="0.2">
      <c r="A18" s="12" t="s">
        <v>17</v>
      </c>
      <c r="B18" s="13"/>
      <c r="C18" s="18">
        <v>7650.2686000000012</v>
      </c>
      <c r="D18" s="18">
        <v>2544.7599999999998</v>
      </c>
      <c r="E18" s="18">
        <v>0</v>
      </c>
      <c r="F18" s="18">
        <v>11378</v>
      </c>
      <c r="G18" s="18">
        <v>0</v>
      </c>
      <c r="H18" s="15">
        <v>8275.6</v>
      </c>
      <c r="I18" s="15">
        <v>1547.7</v>
      </c>
      <c r="J18" s="15">
        <v>3275.9</v>
      </c>
    </row>
    <row r="19" spans="1:10" ht="22.5" customHeight="1" x14ac:dyDescent="0.2">
      <c r="A19" s="16" t="s">
        <v>3</v>
      </c>
      <c r="B19" s="17">
        <f t="shared" ref="B19:J19" si="0">SUM(B13:B18)</f>
        <v>0</v>
      </c>
      <c r="C19" s="17">
        <f t="shared" si="0"/>
        <v>56231.584400000007</v>
      </c>
      <c r="D19" s="17">
        <f t="shared" si="0"/>
        <v>9923.66</v>
      </c>
      <c r="E19" s="17">
        <f t="shared" si="0"/>
        <v>10538.099999999999</v>
      </c>
      <c r="F19" s="17">
        <f t="shared" si="0"/>
        <v>117137.375</v>
      </c>
      <c r="G19" s="17">
        <f t="shared" si="0"/>
        <v>0</v>
      </c>
      <c r="H19" s="17">
        <f t="shared" si="0"/>
        <v>77291.600000000006</v>
      </c>
      <c r="I19" s="17">
        <f t="shared" si="0"/>
        <v>11821.7</v>
      </c>
      <c r="J19" s="17">
        <f t="shared" si="0"/>
        <v>29990.758999999998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28A7-5B5B-4CBF-8258-01D2D965E6C0}">
  <sheetPr codeName="Feuil11">
    <pageSetUpPr fitToPage="1"/>
  </sheetPr>
  <dimension ref="A1:J21"/>
  <sheetViews>
    <sheetView zoomScale="85" workbookViewId="0">
      <selection activeCell="B13" sqref="B13:J18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9" t="s">
        <v>27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7" t="s">
        <v>29</v>
      </c>
      <c r="B11" s="27" t="s">
        <v>4</v>
      </c>
      <c r="C11" s="25" t="s">
        <v>10</v>
      </c>
      <c r="D11" s="30" t="s">
        <v>1</v>
      </c>
      <c r="E11" s="30" t="s">
        <v>2</v>
      </c>
      <c r="F11" s="25" t="s">
        <v>18</v>
      </c>
      <c r="G11" s="25" t="s">
        <v>19</v>
      </c>
      <c r="H11" s="25" t="s">
        <v>20</v>
      </c>
      <c r="I11" s="31" t="s">
        <v>11</v>
      </c>
      <c r="J11" s="31" t="s">
        <v>8</v>
      </c>
    </row>
    <row r="12" spans="1:10" ht="14.25" customHeight="1" x14ac:dyDescent="0.2">
      <c r="A12" s="28"/>
      <c r="B12" s="28"/>
      <c r="C12" s="26"/>
      <c r="D12" s="30"/>
      <c r="E12" s="30"/>
      <c r="F12" s="26"/>
      <c r="G12" s="26"/>
      <c r="H12" s="26"/>
      <c r="I12" s="32"/>
      <c r="J12" s="32"/>
    </row>
    <row r="13" spans="1:10" ht="30" customHeight="1" x14ac:dyDescent="0.2">
      <c r="A13" s="12" t="s">
        <v>13</v>
      </c>
      <c r="B13" s="13"/>
      <c r="C13" s="18"/>
      <c r="D13" s="18"/>
      <c r="E13" s="18"/>
      <c r="F13" s="18"/>
      <c r="G13" s="18"/>
      <c r="H13" s="15"/>
      <c r="I13" s="15"/>
      <c r="J13" s="15"/>
    </row>
    <row r="14" spans="1:10" ht="30" customHeight="1" x14ac:dyDescent="0.2">
      <c r="A14" s="12" t="s">
        <v>14</v>
      </c>
      <c r="B14" s="13"/>
      <c r="C14" s="18"/>
      <c r="D14" s="18"/>
      <c r="E14" s="18"/>
      <c r="F14" s="18"/>
      <c r="G14" s="18"/>
      <c r="H14" s="15"/>
      <c r="I14" s="15"/>
      <c r="J14" s="15"/>
    </row>
    <row r="15" spans="1:10" ht="30" customHeight="1" x14ac:dyDescent="0.2">
      <c r="A15" s="12" t="s">
        <v>15</v>
      </c>
      <c r="B15" s="13"/>
      <c r="C15" s="18"/>
      <c r="D15" s="18"/>
      <c r="E15" s="18"/>
      <c r="F15" s="18"/>
      <c r="G15" s="18"/>
      <c r="H15" s="15"/>
      <c r="I15" s="15"/>
      <c r="J15" s="15"/>
    </row>
    <row r="16" spans="1:10" ht="30" customHeight="1" x14ac:dyDescent="0.2">
      <c r="A16" s="12" t="s">
        <v>28</v>
      </c>
      <c r="B16" s="13"/>
      <c r="C16" s="14"/>
      <c r="D16" s="14"/>
      <c r="E16" s="14"/>
      <c r="F16" s="14"/>
      <c r="G16" s="14"/>
      <c r="H16" s="15"/>
      <c r="I16" s="15"/>
      <c r="J16" s="15"/>
    </row>
    <row r="17" spans="1:10" ht="30" customHeight="1" x14ac:dyDescent="0.2">
      <c r="A17" s="12" t="s">
        <v>16</v>
      </c>
      <c r="B17" s="13"/>
      <c r="C17" s="18"/>
      <c r="D17" s="18"/>
      <c r="E17" s="18"/>
      <c r="F17" s="18"/>
      <c r="G17" s="18"/>
      <c r="H17" s="15"/>
      <c r="I17" s="15"/>
      <c r="J17" s="15"/>
    </row>
    <row r="18" spans="1:10" ht="30" customHeight="1" x14ac:dyDescent="0.2">
      <c r="A18" s="12" t="s">
        <v>17</v>
      </c>
      <c r="B18" s="13"/>
      <c r="C18" s="18"/>
      <c r="D18" s="18"/>
      <c r="E18" s="18"/>
      <c r="F18" s="18"/>
      <c r="G18" s="18"/>
      <c r="H18" s="15"/>
      <c r="I18" s="15"/>
      <c r="J18" s="15"/>
    </row>
    <row r="19" spans="1:10" ht="22.5" customHeight="1" x14ac:dyDescent="0.2">
      <c r="A19" s="16" t="s">
        <v>3</v>
      </c>
      <c r="B19" s="17">
        <f t="shared" ref="B19:J19" si="0">SUM(B13:B18)</f>
        <v>0</v>
      </c>
      <c r="C19" s="17">
        <f t="shared" si="0"/>
        <v>0</v>
      </c>
      <c r="D19" s="17">
        <f t="shared" si="0"/>
        <v>0</v>
      </c>
      <c r="E19" s="17">
        <f t="shared" si="0"/>
        <v>0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A91C-6E74-40F2-B60A-447A088FC09F}">
  <sheetPr codeName="Feuil10">
    <pageSetUpPr fitToPage="1"/>
  </sheetPr>
  <dimension ref="A1:N21"/>
  <sheetViews>
    <sheetView zoomScale="85" workbookViewId="0">
      <selection activeCell="D29" sqref="D29"/>
    </sheetView>
  </sheetViews>
  <sheetFormatPr baseColWidth="10" defaultRowHeight="12.75" x14ac:dyDescent="0.2"/>
  <cols>
    <col min="1" max="1" width="26.85546875" style="3" customWidth="1"/>
    <col min="2" max="2" width="18.140625" style="3" bestFit="1" customWidth="1"/>
    <col min="3" max="3" width="16.85546875" style="3" customWidth="1"/>
    <col min="4" max="4" width="10.5703125" style="3" customWidth="1"/>
    <col min="5" max="6" width="13.42578125" style="3" bestFit="1" customWidth="1"/>
    <col min="7" max="7" width="12.140625" style="3" bestFit="1" customWidth="1"/>
    <col min="8" max="8" width="16.5703125" style="3" customWidth="1"/>
    <col min="9" max="9" width="12.140625" style="3" bestFit="1" customWidth="1"/>
    <col min="10" max="11" width="13.42578125" style="3" bestFit="1" customWidth="1"/>
    <col min="12" max="13" width="16.28515625" style="3" customWidth="1"/>
    <col min="14" max="14" width="15.140625" style="3" bestFit="1" customWidth="1"/>
    <col min="15" max="16384" width="11.42578125" style="3"/>
  </cols>
  <sheetData>
    <row r="1" spans="1:14" ht="2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4" ht="11.25" customHeight="1" x14ac:dyDescent="0.2">
      <c r="A2" s="4"/>
      <c r="B2" s="4"/>
      <c r="C2" s="4"/>
      <c r="D2" s="4"/>
      <c r="E2" s="2"/>
      <c r="F2" s="2"/>
      <c r="G2" s="2"/>
      <c r="H2" s="2"/>
      <c r="I2" s="2"/>
      <c r="J2" s="2"/>
      <c r="K2" s="2"/>
    </row>
    <row r="3" spans="1:14" ht="18" customHeight="1" x14ac:dyDescent="0.2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8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6.75" customHeight="1" x14ac:dyDescent="0.2"/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8.75" x14ac:dyDescent="0.2">
      <c r="A7" s="29" t="s">
        <v>30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3.5" customHeight="1" x14ac:dyDescent="0.2">
      <c r="A8" s="6"/>
      <c r="B8" s="6"/>
      <c r="C8" s="6"/>
      <c r="D8" s="6"/>
      <c r="E8" s="2"/>
      <c r="F8" s="2"/>
      <c r="G8" s="7"/>
      <c r="H8" s="2"/>
      <c r="I8" s="2"/>
      <c r="J8" s="2"/>
      <c r="K8" s="2"/>
    </row>
    <row r="9" spans="1:14" ht="11.25" customHeight="1" x14ac:dyDescent="0.2">
      <c r="A9" s="8"/>
      <c r="B9" s="8"/>
      <c r="C9" s="8"/>
      <c r="D9" s="8"/>
      <c r="E9" s="9"/>
      <c r="F9" s="9"/>
      <c r="G9" s="2"/>
      <c r="H9" s="9"/>
      <c r="I9" s="9"/>
      <c r="J9" s="9"/>
      <c r="K9" s="9"/>
    </row>
    <row r="10" spans="1:14" ht="15" x14ac:dyDescent="0.2">
      <c r="A10" s="8"/>
      <c r="B10" s="8"/>
      <c r="C10" s="8"/>
      <c r="D10" s="8"/>
      <c r="E10" s="2"/>
      <c r="F10" s="2"/>
      <c r="G10" s="8"/>
      <c r="H10" s="2"/>
      <c r="I10" s="2"/>
      <c r="J10" s="2"/>
      <c r="K10" s="2"/>
    </row>
    <row r="11" spans="1:14" ht="41.25" customHeight="1" x14ac:dyDescent="0.2">
      <c r="A11" s="27" t="s">
        <v>29</v>
      </c>
      <c r="B11" s="33" t="s">
        <v>9</v>
      </c>
      <c r="C11" s="34"/>
      <c r="D11" s="19"/>
      <c r="E11" s="25" t="s">
        <v>10</v>
      </c>
      <c r="F11" s="30" t="s">
        <v>1</v>
      </c>
      <c r="G11" s="30" t="s">
        <v>2</v>
      </c>
      <c r="H11" s="25" t="s">
        <v>18</v>
      </c>
      <c r="I11" s="25" t="s">
        <v>19</v>
      </c>
      <c r="J11" s="25" t="s">
        <v>20</v>
      </c>
      <c r="K11" s="31" t="s">
        <v>11</v>
      </c>
      <c r="L11" s="31" t="s">
        <v>8</v>
      </c>
      <c r="M11" s="31" t="s">
        <v>21</v>
      </c>
      <c r="N11" s="25" t="s">
        <v>7</v>
      </c>
    </row>
    <row r="12" spans="1:14" ht="31.5" x14ac:dyDescent="0.2">
      <c r="A12" s="28"/>
      <c r="B12" s="20" t="s">
        <v>12</v>
      </c>
      <c r="C12" s="20" t="s">
        <v>24</v>
      </c>
      <c r="D12" s="20" t="s">
        <v>25</v>
      </c>
      <c r="E12" s="26"/>
      <c r="F12" s="30"/>
      <c r="G12" s="30"/>
      <c r="H12" s="26"/>
      <c r="I12" s="26"/>
      <c r="J12" s="26"/>
      <c r="K12" s="32"/>
      <c r="L12" s="32"/>
      <c r="M12" s="32"/>
      <c r="N12" s="26"/>
    </row>
    <row r="13" spans="1:14" ht="30" customHeight="1" x14ac:dyDescent="0.2">
      <c r="A13" s="12" t="s">
        <v>13</v>
      </c>
      <c r="B13" s="13">
        <f>'T1'!B13+'T2'!B13+'T3'!B13+'T4'!B13</f>
        <v>208816.24</v>
      </c>
      <c r="C13" s="13"/>
      <c r="D13" s="13"/>
      <c r="E13" s="13">
        <f>'T1'!C13+'T2'!C13+'T3'!C13+'T4'!C13</f>
        <v>42683.945300000007</v>
      </c>
      <c r="F13" s="13">
        <f>'T1'!D13+'T2'!D13+'T3'!D13+'T4'!D13</f>
        <v>6301.7029999999995</v>
      </c>
      <c r="G13" s="13">
        <f>'T1'!E13+'T2'!E13+'T3'!E13+'T4'!E13</f>
        <v>3927.3389999999999</v>
      </c>
      <c r="H13" s="13">
        <f>'T1'!F13+'T2'!F13+'T3'!F13+'T4'!F13</f>
        <v>63277.83</v>
      </c>
      <c r="I13" s="13">
        <f>'T1'!G13+'T2'!G13+'T3'!G13+'T4'!G13</f>
        <v>0</v>
      </c>
      <c r="J13" s="13">
        <f>'T1'!H13+'T2'!H13+'T3'!H13+'T4'!H13</f>
        <v>34640.740980000002</v>
      </c>
      <c r="K13" s="13">
        <f>'T1'!I13+'T2'!I13+'T3'!I13+'T4'!I13</f>
        <v>3772.1470000000004</v>
      </c>
      <c r="L13" s="13">
        <f>'T1'!J13+'T2'!J13+'T3'!J13+'T4'!J13</f>
        <v>24506.771000000001</v>
      </c>
      <c r="M13" s="13"/>
      <c r="N13" s="17">
        <f t="shared" ref="N13:N18" si="0">SUM(B13:M13)</f>
        <v>387926.71628000005</v>
      </c>
    </row>
    <row r="14" spans="1:14" ht="30" customHeight="1" x14ac:dyDescent="0.2">
      <c r="A14" s="12" t="s">
        <v>14</v>
      </c>
      <c r="B14" s="13">
        <f>'T1'!B14+'T2'!B14+'T3'!B14+'T4'!B14</f>
        <v>177122.61000000002</v>
      </c>
      <c r="C14" s="13"/>
      <c r="D14" s="13"/>
      <c r="E14" s="13">
        <f>'T1'!C14+'T2'!C14+'T3'!C14+'T4'!C14</f>
        <v>50952.026100000003</v>
      </c>
      <c r="F14" s="13">
        <f>'T1'!D14+'T2'!D14+'T3'!D14+'T4'!D14</f>
        <v>5656.9579999999996</v>
      </c>
      <c r="G14" s="13">
        <f>'T1'!E14+'T2'!E14+'T3'!E14+'T4'!E14</f>
        <v>4223.8620000000001</v>
      </c>
      <c r="H14" s="13">
        <f>'T1'!F14+'T2'!F14+'T3'!F14+'T4'!F14</f>
        <v>50822.008000000002</v>
      </c>
      <c r="I14" s="13">
        <f>'T1'!G14+'T2'!G14+'T3'!G14+'T4'!G14</f>
        <v>0</v>
      </c>
      <c r="J14" s="13">
        <f>'T1'!H14+'T2'!H14+'T3'!H14+'T4'!H14</f>
        <v>30551.956400000003</v>
      </c>
      <c r="K14" s="13">
        <f>'T1'!I14+'T2'!I14+'T3'!I14+'T4'!I14</f>
        <v>2234.8130000000001</v>
      </c>
      <c r="L14" s="13">
        <f>'T1'!J14+'T2'!J14+'T3'!J14+'T4'!J14</f>
        <v>13200</v>
      </c>
      <c r="M14" s="13"/>
      <c r="N14" s="17">
        <f t="shared" si="0"/>
        <v>334764.23350000003</v>
      </c>
    </row>
    <row r="15" spans="1:14" ht="30" customHeight="1" x14ac:dyDescent="0.2">
      <c r="A15" s="12" t="s">
        <v>15</v>
      </c>
      <c r="B15" s="13">
        <f>'T1'!B15+'T2'!B15+'T3'!B15+'T4'!B15</f>
        <v>179897.19</v>
      </c>
      <c r="C15" s="13"/>
      <c r="D15" s="13"/>
      <c r="E15" s="13">
        <f>'T1'!C15+'T2'!C15+'T3'!C15+'T4'!C15</f>
        <v>27707.661199999999</v>
      </c>
      <c r="F15" s="13">
        <f>'T1'!D15+'T2'!D15+'T3'!D15+'T4'!D15</f>
        <v>4741.0770000000002</v>
      </c>
      <c r="G15" s="13">
        <f>'T1'!E15+'T2'!E15+'T3'!E15+'T4'!E15</f>
        <v>4068.7290000000003</v>
      </c>
      <c r="H15" s="13">
        <f>'T1'!F15+'T2'!F15+'T3'!F15+'T4'!F15</f>
        <v>43325.851999999999</v>
      </c>
      <c r="I15" s="13">
        <f>'T1'!G15+'T2'!G15+'T3'!G15+'T4'!G15</f>
        <v>0</v>
      </c>
      <c r="J15" s="13">
        <f>'T1'!H15+'T2'!H15+'T3'!H15+'T4'!H15</f>
        <v>32439.022219999999</v>
      </c>
      <c r="K15" s="13">
        <f>'T1'!I15+'T2'!I15+'T3'!I15+'T4'!I15</f>
        <v>2384.9918000000002</v>
      </c>
      <c r="L15" s="13">
        <f>'T1'!J15+'T2'!J15+'T3'!J15+'T4'!J15</f>
        <v>10778.627999999999</v>
      </c>
      <c r="M15" s="13"/>
      <c r="N15" s="17">
        <f t="shared" si="0"/>
        <v>305343.15122</v>
      </c>
    </row>
    <row r="16" spans="1:14" ht="30" customHeight="1" x14ac:dyDescent="0.2">
      <c r="A16" s="12" t="s">
        <v>28</v>
      </c>
      <c r="B16" s="13">
        <f>'T1'!B16+'T2'!B16+'T3'!B16+'T4'!B16</f>
        <v>123112.56</v>
      </c>
      <c r="C16" s="13"/>
      <c r="D16" s="13"/>
      <c r="E16" s="13">
        <f>'T1'!C16+'T2'!C16+'T3'!C16+'T4'!C16</f>
        <v>0</v>
      </c>
      <c r="F16" s="13">
        <f>'T1'!D16+'T2'!D16+'T3'!D16+'T4'!D16</f>
        <v>3204.4569999999999</v>
      </c>
      <c r="G16" s="13">
        <f>'T1'!E16+'T2'!E16+'T3'!E16+'T4'!E16</f>
        <v>2784.7439999999997</v>
      </c>
      <c r="H16" s="13">
        <f>'T1'!F16+'T2'!F16+'T3'!F16+'T4'!F16</f>
        <v>28137.023000000001</v>
      </c>
      <c r="I16" s="13">
        <f>'T1'!G16+'T2'!G16+'T3'!G16+'T4'!G16</f>
        <v>0</v>
      </c>
      <c r="J16" s="13">
        <f>'T1'!H16+'T2'!H16+'T3'!H16+'T4'!H16</f>
        <v>22018.603759999998</v>
      </c>
      <c r="K16" s="13">
        <f>'T1'!I16+'T2'!I16+'T3'!I16+'T4'!I16</f>
        <v>2071.1405999999997</v>
      </c>
      <c r="L16" s="13">
        <f>'T1'!J16+'T2'!J16+'T3'!J16+'T4'!J16</f>
        <v>6023.7240000000002</v>
      </c>
      <c r="M16" s="13"/>
      <c r="N16" s="17">
        <f t="shared" si="0"/>
        <v>187352.25235999998</v>
      </c>
    </row>
    <row r="17" spans="1:14" ht="30" customHeight="1" x14ac:dyDescent="0.2">
      <c r="A17" s="12" t="s">
        <v>16</v>
      </c>
      <c r="B17" s="13">
        <f>'T1'!B17+'T2'!B17+'T3'!B17+'T4'!B17</f>
        <v>334648.44</v>
      </c>
      <c r="C17" s="13"/>
      <c r="D17" s="13"/>
      <c r="E17" s="13">
        <f>'T1'!C17+'T2'!C17+'T3'!C17+'T4'!C17</f>
        <v>49349.921699999999</v>
      </c>
      <c r="F17" s="13">
        <f>'T1'!D17+'T2'!D17+'T3'!D17+'T4'!D17</f>
        <v>6824.4849999999997</v>
      </c>
      <c r="G17" s="13">
        <f>'T1'!E17+'T2'!E17+'T3'!E17+'T4'!E17</f>
        <v>6313.6260000000002</v>
      </c>
      <c r="H17" s="13">
        <f>'T1'!F17+'T2'!F17+'T3'!F17+'T4'!F17</f>
        <v>71757.664000000004</v>
      </c>
      <c r="I17" s="13">
        <f>'T1'!G17+'T2'!G17+'T3'!G17+'T4'!G17</f>
        <v>0</v>
      </c>
      <c r="J17" s="13">
        <f>'T1'!H17+'T2'!H17+'T3'!H17+'T4'!H17</f>
        <v>59302.466239999994</v>
      </c>
      <c r="K17" s="13">
        <f>'T1'!I17+'T2'!I17+'T3'!I17+'T4'!I17</f>
        <v>3414.2195999999999</v>
      </c>
      <c r="L17" s="13">
        <f>'T1'!J17+'T2'!J17+'T3'!J17+'T4'!J17</f>
        <v>16884.84</v>
      </c>
      <c r="M17" s="13"/>
      <c r="N17" s="17">
        <f t="shared" si="0"/>
        <v>548495.66253999993</v>
      </c>
    </row>
    <row r="18" spans="1:14" ht="30" customHeight="1" x14ac:dyDescent="0.2">
      <c r="A18" s="12" t="s">
        <v>17</v>
      </c>
      <c r="B18" s="13">
        <f>'T1'!B18+'T2'!B18+'T3'!B18+'T4'!B18</f>
        <v>176402.97</v>
      </c>
      <c r="C18" s="13"/>
      <c r="D18" s="13"/>
      <c r="E18" s="13">
        <f>'T1'!C18+'T2'!C18+'T3'!C18+'T4'!C18</f>
        <v>25278.298600000002</v>
      </c>
      <c r="F18" s="13">
        <f>'T1'!D18+'T2'!D18+'T3'!D18+'T4'!D18</f>
        <v>7864.4159999999993</v>
      </c>
      <c r="G18" s="13">
        <f>'T1'!E18+'T2'!E18+'T3'!E18+'T4'!E18</f>
        <v>0</v>
      </c>
      <c r="H18" s="13">
        <f>'T1'!F18+'T2'!F18+'T3'!F18+'T4'!F18</f>
        <v>36656.11</v>
      </c>
      <c r="I18" s="13">
        <f>'T1'!G18+'T2'!G18+'T3'!G18+'T4'!G18</f>
        <v>0</v>
      </c>
      <c r="J18" s="13">
        <f>'T1'!H18+'T2'!H18+'T3'!H18+'T4'!H18</f>
        <v>19446.071300000003</v>
      </c>
      <c r="K18" s="13">
        <f>'T1'!I18+'T2'!I18+'T3'!I18+'T4'!I18</f>
        <v>3292.2352000000001</v>
      </c>
      <c r="L18" s="13">
        <f>'T1'!J18+'T2'!J18+'T3'!J18+'T4'!J18</f>
        <v>9399.06</v>
      </c>
      <c r="M18" s="13"/>
      <c r="N18" s="17">
        <f t="shared" si="0"/>
        <v>278339.16110000003</v>
      </c>
    </row>
    <row r="19" spans="1:14" ht="22.5" customHeight="1" x14ac:dyDescent="0.2">
      <c r="A19" s="16" t="s">
        <v>3</v>
      </c>
      <c r="B19" s="17">
        <f t="shared" ref="B19:N19" si="1">SUM(B13:B18)</f>
        <v>1200000.01</v>
      </c>
      <c r="C19" s="17">
        <f t="shared" si="1"/>
        <v>0</v>
      </c>
      <c r="D19" s="17">
        <f>SUM(D13:D18)</f>
        <v>0</v>
      </c>
      <c r="E19" s="17">
        <f t="shared" si="1"/>
        <v>195971.85290000003</v>
      </c>
      <c r="F19" s="17">
        <f t="shared" si="1"/>
        <v>34593.095999999998</v>
      </c>
      <c r="G19" s="17">
        <f t="shared" si="1"/>
        <v>21318.3</v>
      </c>
      <c r="H19" s="17">
        <f t="shared" si="1"/>
        <v>293976.48699999996</v>
      </c>
      <c r="I19" s="17">
        <f t="shared" si="1"/>
        <v>0</v>
      </c>
      <c r="J19" s="17">
        <f t="shared" si="1"/>
        <v>198398.86090000003</v>
      </c>
      <c r="K19" s="17">
        <f t="shared" si="1"/>
        <v>17169.547200000001</v>
      </c>
      <c r="L19" s="17">
        <f t="shared" si="1"/>
        <v>80793.023000000001</v>
      </c>
      <c r="M19" s="17">
        <f>SUM(M13:M18)</f>
        <v>0</v>
      </c>
      <c r="N19" s="17">
        <f t="shared" si="1"/>
        <v>2042221.1770000001</v>
      </c>
    </row>
    <row r="20" spans="1:14" ht="16.5" thickBo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6.5" thickBot="1" x14ac:dyDescent="0.3">
      <c r="A21" s="22" t="s">
        <v>6</v>
      </c>
      <c r="B21" s="23">
        <f>N19</f>
        <v>2042221.1770000001</v>
      </c>
      <c r="C21" s="24"/>
      <c r="D21" s="24"/>
      <c r="E21" s="21"/>
      <c r="F21" s="21"/>
      <c r="G21" s="21"/>
      <c r="H21" s="10"/>
      <c r="I21" s="10"/>
      <c r="J21" s="11"/>
      <c r="K21" s="11"/>
      <c r="L21" s="21"/>
      <c r="M21" s="21"/>
      <c r="N21" s="21"/>
    </row>
  </sheetData>
  <mergeCells count="14">
    <mergeCell ref="A3:N3"/>
    <mergeCell ref="N11:N12"/>
    <mergeCell ref="J11:J12"/>
    <mergeCell ref="E11:E12"/>
    <mergeCell ref="A7:N7"/>
    <mergeCell ref="F11:F12"/>
    <mergeCell ref="I11:I12"/>
    <mergeCell ref="A11:A12"/>
    <mergeCell ref="H11:H12"/>
    <mergeCell ref="B11:C11"/>
    <mergeCell ref="G11:G12"/>
    <mergeCell ref="L11:L12"/>
    <mergeCell ref="K11:K12"/>
    <mergeCell ref="M11:M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2014-03-14T15:49:59Z</cp:lastPrinted>
  <dcterms:created xsi:type="dcterms:W3CDTF">2007-08-23T07:22:35Z</dcterms:created>
  <dcterms:modified xsi:type="dcterms:W3CDTF">2025-01-29T15:47:40Z</dcterms:modified>
</cp:coreProperties>
</file>