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Gestion &amp; Finances/Soutiens aux collectivités/Soutiens collecte sélective/Dépenses/Récap versements/"/>
    </mc:Choice>
  </mc:AlternateContent>
  <xr:revisionPtr revIDLastSave="16" documentId="8_{2D2FBB83-8BF1-4838-8C73-51AC5E59C687}" xr6:coauthVersionLast="47" xr6:coauthVersionMax="47" xr10:uidLastSave="{3DFAABC8-6B93-40E5-8F9E-3DA39072F891}"/>
  <bookViews>
    <workbookView xWindow="28680" yWindow="-120" windowWidth="29040" windowHeight="15720" activeTab="4" xr2:uid="{8A179CA3-4C0A-4EF3-AF0F-56775125ACE2}"/>
  </bookViews>
  <sheets>
    <sheet name="T1" sheetId="4" r:id="rId1"/>
    <sheet name="T2" sheetId="19" r:id="rId2"/>
    <sheet name="T3" sheetId="20" r:id="rId3"/>
    <sheet name="T4" sheetId="18" r:id="rId4"/>
    <sheet name="Total" sheetId="1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7" l="1"/>
  <c r="G13" i="17"/>
  <c r="H13" i="17"/>
  <c r="I13" i="17"/>
  <c r="J13" i="17"/>
  <c r="N13" i="17" s="1"/>
  <c r="K13" i="17"/>
  <c r="K19" i="17" s="1"/>
  <c r="L13" i="17"/>
  <c r="L19" i="17" s="1"/>
  <c r="F14" i="17"/>
  <c r="F19" i="17" s="1"/>
  <c r="G14" i="17"/>
  <c r="H14" i="17"/>
  <c r="I14" i="17"/>
  <c r="J14" i="17"/>
  <c r="K14" i="17"/>
  <c r="L14" i="17"/>
  <c r="F15" i="17"/>
  <c r="N15" i="17" s="1"/>
  <c r="G15" i="17"/>
  <c r="G19" i="17" s="1"/>
  <c r="H15" i="17"/>
  <c r="I15" i="17"/>
  <c r="J15" i="17"/>
  <c r="K15" i="17"/>
  <c r="L15" i="17"/>
  <c r="F16" i="17"/>
  <c r="G16" i="17"/>
  <c r="H16" i="17"/>
  <c r="H19" i="17" s="1"/>
  <c r="I16" i="17"/>
  <c r="J16" i="17"/>
  <c r="K16" i="17"/>
  <c r="L16" i="17"/>
  <c r="F17" i="17"/>
  <c r="G17" i="17"/>
  <c r="H17" i="17"/>
  <c r="I17" i="17"/>
  <c r="J17" i="17"/>
  <c r="K17" i="17"/>
  <c r="L17" i="17"/>
  <c r="F18" i="17"/>
  <c r="G18" i="17"/>
  <c r="H18" i="17"/>
  <c r="I18" i="17"/>
  <c r="J18" i="17"/>
  <c r="J19" i="17" s="1"/>
  <c r="K18" i="17"/>
  <c r="L18" i="17"/>
  <c r="E14" i="17"/>
  <c r="E15" i="17"/>
  <c r="E16" i="17"/>
  <c r="E17" i="17"/>
  <c r="E18" i="17"/>
  <c r="E13" i="17"/>
  <c r="E19" i="17" s="1"/>
  <c r="B14" i="17"/>
  <c r="B15" i="17"/>
  <c r="B16" i="17"/>
  <c r="B17" i="17"/>
  <c r="B18" i="17"/>
  <c r="B13" i="17"/>
  <c r="B19" i="17" s="1"/>
  <c r="D19" i="17"/>
  <c r="M19" i="17"/>
  <c r="B19" i="18"/>
  <c r="I19" i="18"/>
  <c r="G19" i="19"/>
  <c r="I19" i="20"/>
  <c r="G19" i="20"/>
  <c r="C19" i="20"/>
  <c r="I19" i="17"/>
  <c r="C19" i="4"/>
  <c r="G19" i="4"/>
  <c r="G19" i="18"/>
  <c r="C19" i="17"/>
  <c r="J19" i="18"/>
  <c r="J19" i="20"/>
  <c r="J19" i="19"/>
  <c r="J19" i="4"/>
  <c r="C19" i="19"/>
  <c r="I19" i="4"/>
  <c r="I19" i="19"/>
  <c r="B19" i="20"/>
  <c r="D19" i="20"/>
  <c r="F19" i="20"/>
  <c r="H19" i="20"/>
  <c r="B19" i="19"/>
  <c r="D19" i="19"/>
  <c r="E19" i="19"/>
  <c r="F19" i="19"/>
  <c r="H19" i="19"/>
  <c r="C19" i="18"/>
  <c r="D19" i="18"/>
  <c r="E19" i="18"/>
  <c r="F19" i="18"/>
  <c r="H19" i="18"/>
  <c r="B19" i="4"/>
  <c r="D19" i="4"/>
  <c r="F19" i="4"/>
  <c r="H19" i="4"/>
  <c r="E19" i="20"/>
  <c r="E19" i="4"/>
  <c r="N18" i="17"/>
  <c r="N16" i="17" l="1"/>
  <c r="N14" i="17"/>
  <c r="N17" i="17"/>
  <c r="N19" i="17"/>
  <c r="B21" i="17" s="1"/>
</calcChain>
</file>

<file path=xl/sharedStrings.xml><?xml version="1.0" encoding="utf-8"?>
<sst xmlns="http://schemas.openxmlformats.org/spreadsheetml/2006/main" count="106" uniqueCount="31">
  <si>
    <t>S.I.T.T.O.M.-M.I.</t>
  </si>
  <si>
    <t>Acier</t>
  </si>
  <si>
    <t>Alu</t>
  </si>
  <si>
    <t>Total</t>
  </si>
  <si>
    <t>Acompte Eco-Emballages</t>
  </si>
  <si>
    <t>Détail des versements par collectivité</t>
  </si>
  <si>
    <t>Total bilan dépenses =</t>
  </si>
  <si>
    <t xml:space="preserve">Total    </t>
  </si>
  <si>
    <t>Journaux / Magazines</t>
  </si>
  <si>
    <t>Verre ménager</t>
  </si>
  <si>
    <t>Gros de magasin</t>
  </si>
  <si>
    <t>Acomptes versés</t>
  </si>
  <si>
    <t>Ploërmel Com</t>
  </si>
  <si>
    <t>Oust Brocéliande Com</t>
  </si>
  <si>
    <t>Centre Morbihan Com</t>
  </si>
  <si>
    <t>Pontivy Com</t>
  </si>
  <si>
    <t>Roi Morvan Com</t>
  </si>
  <si>
    <t>Cartons PCNC</t>
  </si>
  <si>
    <t>ELA PCC</t>
  </si>
  <si>
    <t xml:space="preserve">Emballages plastique    </t>
  </si>
  <si>
    <t>Régul</t>
  </si>
  <si>
    <t>Soutiens à la collecte sélective - T1</t>
  </si>
  <si>
    <t>Soutiens à la collecte sélective - T2</t>
  </si>
  <si>
    <t>Liquidatif emballages</t>
  </si>
  <si>
    <t>Liquidatif papiers</t>
  </si>
  <si>
    <t>Soutiens à la collecte sélective - T3</t>
  </si>
  <si>
    <t>Soutiens à la collecte sélective - T4</t>
  </si>
  <si>
    <t>Baud Com</t>
  </si>
  <si>
    <t>Collectivités</t>
  </si>
  <si>
    <t>Soutiens à la collecte sélective - Année 2023</t>
  </si>
  <si>
    <t>Soutiens CITEO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</si>
</sst>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;_-@_-"/>
    <numFmt numFmtId="165" formatCode="#,##0.00\ [$€];[Red]\-#,##0.00\ [$€]"/>
    <numFmt numFmtId="166" formatCode="#,##0.00\ &quot;€&quot;"/>
  </numFmts>
  <fonts count="19" x14ac:knownFonts="1">
    <font>
      <sz val="10"/>
      <name val="Arial"/>
    </font>
    <font>
      <sz val="10"/>
      <name val="Arial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</font>
    <font>
      <b/>
      <u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4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6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8" fillId="0" borderId="0" xfId="11" applyFont="1" applyAlignment="1">
      <alignment horizontal="left" vertical="center"/>
    </xf>
    <xf numFmtId="0" fontId="9" fillId="0" borderId="0" xfId="11" applyFont="1" applyAlignment="1">
      <alignment horizontal="centerContinuous" vertical="center"/>
    </xf>
    <xf numFmtId="0" fontId="10" fillId="0" borderId="0" xfId="11" applyFont="1"/>
    <xf numFmtId="0" fontId="11" fillId="0" borderId="0" xfId="11" applyFont="1" applyAlignment="1">
      <alignment horizontal="left" vertical="center"/>
    </xf>
    <xf numFmtId="0" fontId="12" fillId="0" borderId="0" xfId="11" applyFont="1" applyAlignment="1">
      <alignment horizontal="centerContinuous" vertical="center"/>
    </xf>
    <xf numFmtId="17" fontId="13" fillId="0" borderId="0" xfId="11" applyNumberFormat="1" applyFont="1" applyAlignment="1">
      <alignment horizontal="centerContinuous" vertical="center"/>
    </xf>
    <xf numFmtId="17" fontId="14" fillId="0" borderId="0" xfId="11" applyNumberFormat="1" applyFont="1" applyAlignment="1">
      <alignment horizontal="centerContinuous" vertical="center"/>
    </xf>
    <xf numFmtId="17" fontId="9" fillId="0" borderId="0" xfId="11" applyNumberFormat="1" applyFont="1" applyAlignment="1">
      <alignment horizontal="centerContinuous" vertical="center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vertical="center"/>
    </xf>
    <xf numFmtId="164" fontId="16" fillId="0" borderId="0" xfId="11" applyNumberFormat="1" applyFont="1" applyAlignment="1">
      <alignment vertical="center"/>
    </xf>
    <xf numFmtId="0" fontId="17" fillId="0" borderId="1" xfId="10" applyFont="1" applyBorder="1" applyAlignment="1">
      <alignment horizontal="centerContinuous" vertical="center" wrapText="1"/>
    </xf>
    <xf numFmtId="166" fontId="15" fillId="0" borderId="1" xfId="11" applyNumberFormat="1" applyFont="1" applyBorder="1" applyAlignment="1">
      <alignment horizontal="center" vertical="center"/>
    </xf>
    <xf numFmtId="166" fontId="15" fillId="0" borderId="1" xfId="13" applyNumberFormat="1" applyFont="1" applyBorder="1" applyAlignment="1">
      <alignment horizontal="center" vertical="center"/>
    </xf>
    <xf numFmtId="166" fontId="15" fillId="0" borderId="1" xfId="10" applyNumberFormat="1" applyFont="1" applyBorder="1" applyAlignment="1">
      <alignment horizontal="center" vertical="center"/>
    </xf>
    <xf numFmtId="0" fontId="17" fillId="0" borderId="1" xfId="11" applyFont="1" applyBorder="1" applyAlignment="1">
      <alignment horizontal="center" vertical="center" wrapText="1"/>
    </xf>
    <xf numFmtId="166" fontId="16" fillId="0" borderId="1" xfId="11" applyNumberFormat="1" applyFont="1" applyBorder="1" applyAlignment="1">
      <alignment horizontal="center" vertical="center"/>
    </xf>
    <xf numFmtId="166" fontId="15" fillId="0" borderId="1" xfId="12" applyNumberFormat="1" applyFont="1" applyBorder="1" applyAlignment="1">
      <alignment horizontal="center" vertical="center"/>
    </xf>
    <xf numFmtId="0" fontId="16" fillId="2" borderId="3" xfId="11" applyFont="1" applyFill="1" applyBorder="1" applyAlignment="1">
      <alignment horizontal="center" vertical="center" wrapText="1"/>
    </xf>
    <xf numFmtId="0" fontId="15" fillId="0" borderId="0" xfId="11" applyFont="1"/>
    <xf numFmtId="0" fontId="16" fillId="0" borderId="4" xfId="11" applyFont="1" applyBorder="1"/>
    <xf numFmtId="166" fontId="16" fillId="0" borderId="5" xfId="11" applyNumberFormat="1" applyFont="1" applyBorder="1" applyAlignment="1">
      <alignment horizontal="center"/>
    </xf>
    <xf numFmtId="166" fontId="16" fillId="0" borderId="0" xfId="11" applyNumberFormat="1" applyFont="1" applyAlignment="1">
      <alignment horizontal="center"/>
    </xf>
    <xf numFmtId="0" fontId="16" fillId="2" borderId="6" xfId="11" applyFont="1" applyFill="1" applyBorder="1" applyAlignment="1">
      <alignment horizontal="center" vertical="center" wrapText="1"/>
    </xf>
    <xf numFmtId="0" fontId="16" fillId="2" borderId="3" xfId="11" applyFont="1" applyFill="1" applyBorder="1" applyAlignment="1">
      <alignment horizontal="center" vertical="center" wrapText="1"/>
    </xf>
    <xf numFmtId="0" fontId="16" fillId="2" borderId="6" xfId="11" applyFont="1" applyFill="1" applyBorder="1" applyAlignment="1">
      <alignment horizontal="center" vertical="center"/>
    </xf>
    <xf numFmtId="0" fontId="16" fillId="2" borderId="3" xfId="11" applyFont="1" applyFill="1" applyBorder="1" applyAlignment="1">
      <alignment horizontal="center" vertical="center"/>
    </xf>
    <xf numFmtId="0" fontId="18" fillId="0" borderId="0" xfId="11" applyFont="1" applyAlignment="1">
      <alignment horizontal="center" vertical="center"/>
    </xf>
    <xf numFmtId="0" fontId="16" fillId="2" borderId="1" xfId="11" applyFont="1" applyFill="1" applyBorder="1" applyAlignment="1">
      <alignment horizontal="center" vertical="center" wrapText="1"/>
    </xf>
    <xf numFmtId="0" fontId="16" fillId="2" borderId="6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2" borderId="7" xfId="11" applyFont="1" applyFill="1" applyBorder="1" applyAlignment="1">
      <alignment horizontal="center" vertical="center" wrapText="1"/>
    </xf>
    <xf numFmtId="0" fontId="16" fillId="2" borderId="2" xfId="11" applyFont="1" applyFill="1" applyBorder="1" applyAlignment="1">
      <alignment horizontal="center" vertical="center" wrapText="1"/>
    </xf>
    <xf numFmtId="0" fontId="16" fillId="2" borderId="8" xfId="11" applyFont="1" applyFill="1" applyBorder="1" applyAlignment="1">
      <alignment horizontal="center" vertical="center" wrapText="1"/>
    </xf>
  </cellXfs>
  <cellStyles count="15">
    <cellStyle name="Euro" xfId="1" xr:uid="{B2033F72-DF10-4B81-AFFC-06769D1ABADB}"/>
    <cellStyle name="Normal" xfId="0" builtinId="0"/>
    <cellStyle name="Normal 2" xfId="2" xr:uid="{CB5987DE-BDCB-4C21-A5C8-4FEA99D065F1}"/>
    <cellStyle name="Normal 3" xfId="3" xr:uid="{70B42B2C-CB75-4DF6-BCDE-0A8A76E108CC}"/>
    <cellStyle name="Normal 3 2" xfId="4" xr:uid="{D85267D7-428F-4DF9-BF18-1771E1E8CCA9}"/>
    <cellStyle name="Normal 3 3" xfId="5" xr:uid="{47E24E7E-0BB5-4577-ACDF-0DB6A7CB7081}"/>
    <cellStyle name="Normal 4" xfId="6" xr:uid="{8A7BCBBF-EB7F-4EC9-9421-D1DB696B7337}"/>
    <cellStyle name="Normal 4 2" xfId="7" xr:uid="{5F8CD509-D9A0-4FC1-BDDB-96585A80D7F0}"/>
    <cellStyle name="Normal 5" xfId="8" xr:uid="{35794E06-FD73-4181-A373-425ED5542C90}"/>
    <cellStyle name="Normal 5 2" xfId="9" xr:uid="{036B25B9-92A4-4CED-8ECE-3082183788C6}"/>
    <cellStyle name="Normal_DTA" xfId="10" xr:uid="{A80299EB-13E2-440D-9308-4CCA46C2A7E6}"/>
    <cellStyle name="Normal_T2 - 2007" xfId="11" xr:uid="{9FFAF9D3-53AC-4DDC-9A00-1B759767AD51}"/>
    <cellStyle name="Pourcentage" xfId="12" builtinId="5"/>
    <cellStyle name="Pourcentage 2" xfId="13" xr:uid="{15B68FED-FC1F-4A16-9BCB-C5E9E4C2CCB9}"/>
    <cellStyle name="Pourcentage 3" xfId="14" xr:uid="{330695AC-EB0F-4F43-90C5-8AF68258F6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49FE-78F4-411F-A511-1CDC3C0EB14E}">
  <sheetPr codeName="Feuil1">
    <pageSetUpPr fitToPage="1"/>
  </sheetPr>
  <dimension ref="A1:J21"/>
  <sheetViews>
    <sheetView zoomScale="85" workbookViewId="0">
      <selection activeCell="B29" sqref="B29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0.710937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8" t="s">
        <v>21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6" t="s">
        <v>28</v>
      </c>
      <c r="B11" s="26" t="s">
        <v>4</v>
      </c>
      <c r="C11" s="24" t="s">
        <v>9</v>
      </c>
      <c r="D11" s="29" t="s">
        <v>1</v>
      </c>
      <c r="E11" s="29" t="s">
        <v>2</v>
      </c>
      <c r="F11" s="24" t="s">
        <v>17</v>
      </c>
      <c r="G11" s="24" t="s">
        <v>18</v>
      </c>
      <c r="H11" s="24" t="s">
        <v>19</v>
      </c>
      <c r="I11" s="30" t="s">
        <v>10</v>
      </c>
      <c r="J11" s="30" t="s">
        <v>8</v>
      </c>
    </row>
    <row r="12" spans="1:10" ht="14.25" customHeight="1" x14ac:dyDescent="0.2">
      <c r="A12" s="27"/>
      <c r="B12" s="27"/>
      <c r="C12" s="25"/>
      <c r="D12" s="29"/>
      <c r="E12" s="29"/>
      <c r="F12" s="25"/>
      <c r="G12" s="25"/>
      <c r="H12" s="25"/>
      <c r="I12" s="31"/>
      <c r="J12" s="31"/>
    </row>
    <row r="13" spans="1:10" ht="30" customHeight="1" x14ac:dyDescent="0.2">
      <c r="A13" s="12" t="s">
        <v>12</v>
      </c>
      <c r="B13" s="13">
        <v>107796.70074426899</v>
      </c>
      <c r="C13" s="14">
        <v>10544.975999999999</v>
      </c>
      <c r="D13" s="14">
        <v>1738.356</v>
      </c>
      <c r="E13" s="14">
        <v>0</v>
      </c>
      <c r="F13" s="14">
        <v>8961.4210000000003</v>
      </c>
      <c r="G13" s="14">
        <v>0</v>
      </c>
      <c r="H13" s="15">
        <v>8247.354699999998</v>
      </c>
      <c r="I13" s="15">
        <v>95.568000000000012</v>
      </c>
      <c r="J13" s="15">
        <v>15257.109999999999</v>
      </c>
    </row>
    <row r="14" spans="1:10" ht="30" customHeight="1" x14ac:dyDescent="0.2">
      <c r="A14" s="12" t="s">
        <v>13</v>
      </c>
      <c r="B14" s="13">
        <v>92398.701229877464</v>
      </c>
      <c r="C14" s="14">
        <v>9856.3139999999985</v>
      </c>
      <c r="D14" s="14">
        <v>1757.328</v>
      </c>
      <c r="E14" s="14">
        <v>0</v>
      </c>
      <c r="F14" s="14">
        <v>6236.4849999999997</v>
      </c>
      <c r="G14" s="14">
        <v>0</v>
      </c>
      <c r="H14" s="15">
        <v>7813.2834000000003</v>
      </c>
      <c r="I14" s="15">
        <v>43.392000000000003</v>
      </c>
      <c r="J14" s="15">
        <v>6265</v>
      </c>
    </row>
    <row r="15" spans="1:10" ht="30" customHeight="1" x14ac:dyDescent="0.2">
      <c r="A15" s="12" t="s">
        <v>14</v>
      </c>
      <c r="B15" s="13">
        <v>84395.858376367236</v>
      </c>
      <c r="C15" s="14">
        <v>15572.232</v>
      </c>
      <c r="D15" s="14">
        <v>1691.1120000000001</v>
      </c>
      <c r="E15" s="14">
        <v>0</v>
      </c>
      <c r="F15" s="14">
        <v>7460.4549999999999</v>
      </c>
      <c r="G15" s="14">
        <v>0</v>
      </c>
      <c r="H15" s="15">
        <v>8004.7917799999996</v>
      </c>
      <c r="I15" s="15">
        <v>34.548000000000002</v>
      </c>
      <c r="J15" s="15">
        <v>4385.8499999999995</v>
      </c>
    </row>
    <row r="16" spans="1:10" ht="30" customHeight="1" x14ac:dyDescent="0.2">
      <c r="A16" s="12" t="s">
        <v>27</v>
      </c>
      <c r="B16" s="13">
        <v>61114.241170255627</v>
      </c>
      <c r="C16" s="14">
        <v>5414.2919999999995</v>
      </c>
      <c r="D16" s="14">
        <v>1016.9240000000001</v>
      </c>
      <c r="E16" s="14">
        <v>0</v>
      </c>
      <c r="F16" s="14">
        <v>3818.8870000000002</v>
      </c>
      <c r="G16" s="14">
        <v>0</v>
      </c>
      <c r="H16" s="15">
        <v>5855.9772800000001</v>
      </c>
      <c r="I16" s="15">
        <v>27.468000000000004</v>
      </c>
      <c r="J16" s="15">
        <v>2480.1840000000002</v>
      </c>
    </row>
    <row r="17" spans="1:10" ht="30" customHeight="1" x14ac:dyDescent="0.2">
      <c r="A17" s="12" t="s">
        <v>15</v>
      </c>
      <c r="B17" s="13">
        <v>157944.64961863033</v>
      </c>
      <c r="C17" s="14">
        <v>13747.733999999999</v>
      </c>
      <c r="D17" s="14">
        <v>2520.9199999999996</v>
      </c>
      <c r="E17" s="14">
        <v>0</v>
      </c>
      <c r="F17" s="14">
        <v>11319.736000000001</v>
      </c>
      <c r="G17" s="14">
        <v>0</v>
      </c>
      <c r="H17" s="15">
        <v>16223.711039999998</v>
      </c>
      <c r="I17" s="15">
        <v>81.12</v>
      </c>
      <c r="J17" s="15">
        <v>6656.16</v>
      </c>
    </row>
    <row r="18" spans="1:10" ht="30" customHeight="1" x14ac:dyDescent="0.2">
      <c r="A18" s="12" t="s">
        <v>16</v>
      </c>
      <c r="B18" s="13">
        <v>83049.848860600396</v>
      </c>
      <c r="C18" s="14">
        <v>8286.6419999999998</v>
      </c>
      <c r="D18" s="14">
        <v>0</v>
      </c>
      <c r="E18" s="14">
        <v>0</v>
      </c>
      <c r="F18" s="14">
        <v>6603.1170000000002</v>
      </c>
      <c r="G18" s="14">
        <v>0</v>
      </c>
      <c r="H18" s="15">
        <v>7602.1717999999992</v>
      </c>
      <c r="I18" s="15">
        <v>330.65999999999997</v>
      </c>
      <c r="J18" s="15">
        <v>3579.52</v>
      </c>
    </row>
    <row r="19" spans="1:10" ht="22.5" customHeight="1" x14ac:dyDescent="0.2">
      <c r="A19" s="16" t="s">
        <v>3</v>
      </c>
      <c r="B19" s="17">
        <f t="shared" ref="B19:J19" si="0">SUM(B13:B18)</f>
        <v>586700</v>
      </c>
      <c r="C19" s="17">
        <f t="shared" si="0"/>
        <v>63422.189999999995</v>
      </c>
      <c r="D19" s="17">
        <f t="shared" si="0"/>
        <v>8724.64</v>
      </c>
      <c r="E19" s="17">
        <f t="shared" si="0"/>
        <v>0</v>
      </c>
      <c r="F19" s="17">
        <f t="shared" si="0"/>
        <v>44400.100999999995</v>
      </c>
      <c r="G19" s="17">
        <f t="shared" si="0"/>
        <v>0</v>
      </c>
      <c r="H19" s="17">
        <f t="shared" si="0"/>
        <v>53747.289999999994</v>
      </c>
      <c r="I19" s="17">
        <f t="shared" si="0"/>
        <v>612.75599999999997</v>
      </c>
      <c r="J19" s="17">
        <f t="shared" si="0"/>
        <v>38623.824000000001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9BB3-2ABD-404F-B95C-05DDB062D5EE}">
  <sheetPr codeName="Feuil12">
    <pageSetUpPr fitToPage="1"/>
  </sheetPr>
  <dimension ref="A1:J21"/>
  <sheetViews>
    <sheetView zoomScale="85" workbookViewId="0">
      <selection activeCell="A11" sqref="A11:J19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2.14062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6" t="s">
        <v>28</v>
      </c>
      <c r="B11" s="26" t="s">
        <v>4</v>
      </c>
      <c r="C11" s="24" t="s">
        <v>9</v>
      </c>
      <c r="D11" s="29" t="s">
        <v>1</v>
      </c>
      <c r="E11" s="29" t="s">
        <v>2</v>
      </c>
      <c r="F11" s="24" t="s">
        <v>17</v>
      </c>
      <c r="G11" s="24" t="s">
        <v>18</v>
      </c>
      <c r="H11" s="24" t="s">
        <v>19</v>
      </c>
      <c r="I11" s="30" t="s">
        <v>10</v>
      </c>
      <c r="J11" s="30" t="s">
        <v>8</v>
      </c>
    </row>
    <row r="12" spans="1:10" ht="14.25" customHeight="1" x14ac:dyDescent="0.2">
      <c r="A12" s="27"/>
      <c r="B12" s="27"/>
      <c r="C12" s="25"/>
      <c r="D12" s="29"/>
      <c r="E12" s="29"/>
      <c r="F12" s="25"/>
      <c r="G12" s="25"/>
      <c r="H12" s="25"/>
      <c r="I12" s="31"/>
      <c r="J12" s="31"/>
    </row>
    <row r="13" spans="1:10" ht="30" customHeight="1" x14ac:dyDescent="0.2">
      <c r="A13" s="12" t="s">
        <v>12</v>
      </c>
      <c r="B13" s="13">
        <v>70344.166336548413</v>
      </c>
      <c r="C13" s="18">
        <v>12467.868</v>
      </c>
      <c r="D13" s="18">
        <v>3606.114</v>
      </c>
      <c r="E13" s="18">
        <v>2886.1290000000004</v>
      </c>
      <c r="F13" s="18">
        <v>5682.7120000000004</v>
      </c>
      <c r="G13" s="18">
        <v>0</v>
      </c>
      <c r="H13" s="15">
        <v>12822.9375</v>
      </c>
      <c r="I13" s="15">
        <v>5279.1620000000003</v>
      </c>
      <c r="J13" s="15">
        <v>10830</v>
      </c>
    </row>
    <row r="14" spans="1:10" ht="30" customHeight="1" x14ac:dyDescent="0.2">
      <c r="A14" s="12" t="s">
        <v>13</v>
      </c>
      <c r="B14" s="13">
        <v>59457.258480772332</v>
      </c>
      <c r="C14" s="18">
        <v>10421.068000000001</v>
      </c>
      <c r="D14" s="18">
        <v>3409.1909999999998</v>
      </c>
      <c r="E14" s="18">
        <v>3195.7649999999999</v>
      </c>
      <c r="F14" s="18">
        <v>4592.8310000000001</v>
      </c>
      <c r="G14" s="18">
        <v>0</v>
      </c>
      <c r="H14" s="15">
        <v>11286.1875</v>
      </c>
      <c r="I14" s="15">
        <v>2311.33</v>
      </c>
      <c r="J14" s="15">
        <v>3449</v>
      </c>
    </row>
    <row r="15" spans="1:10" ht="30" customHeight="1" x14ac:dyDescent="0.2">
      <c r="A15" s="12" t="s">
        <v>14</v>
      </c>
      <c r="B15" s="13">
        <v>60117.474634821512</v>
      </c>
      <c r="C15" s="18">
        <v>5508.7480000000005</v>
      </c>
      <c r="D15" s="18">
        <v>3388.8959999999997</v>
      </c>
      <c r="E15" s="18">
        <v>3522.3209999999999</v>
      </c>
      <c r="F15" s="18">
        <v>7885.0300000000007</v>
      </c>
      <c r="G15" s="18">
        <v>0</v>
      </c>
      <c r="H15" s="15">
        <v>12171.9375</v>
      </c>
      <c r="I15" s="15">
        <v>2376.0590000000002</v>
      </c>
      <c r="J15" s="15">
        <v>3722.1239999999998</v>
      </c>
    </row>
    <row r="16" spans="1:10" ht="30" customHeight="1" x14ac:dyDescent="0.2">
      <c r="A16" s="12" t="s">
        <v>27</v>
      </c>
      <c r="B16" s="13">
        <v>40000.497444283035</v>
      </c>
      <c r="C16" s="14">
        <v>5836.7120000000004</v>
      </c>
      <c r="D16" s="14">
        <v>2179.0680000000002</v>
      </c>
      <c r="E16" s="14">
        <v>2138.2649999999999</v>
      </c>
      <c r="F16" s="14">
        <v>3901.8089999999997</v>
      </c>
      <c r="G16" s="14">
        <v>0</v>
      </c>
      <c r="H16" s="15">
        <v>9157.875</v>
      </c>
      <c r="I16" s="15">
        <v>2143.3090000000002</v>
      </c>
      <c r="J16" s="15">
        <v>2048.34</v>
      </c>
    </row>
    <row r="17" spans="1:10" ht="30" customHeight="1" x14ac:dyDescent="0.2">
      <c r="A17" s="12" t="s">
        <v>15</v>
      </c>
      <c r="B17" s="13">
        <v>116897.83790467762</v>
      </c>
      <c r="C17" s="18">
        <v>13899.675999999999</v>
      </c>
      <c r="D17" s="18">
        <v>4580.1509999999998</v>
      </c>
      <c r="E17" s="18">
        <v>5338.2599999999993</v>
      </c>
      <c r="F17" s="18">
        <v>11426.938</v>
      </c>
      <c r="G17" s="18">
        <v>0</v>
      </c>
      <c r="H17" s="15">
        <v>23035.5</v>
      </c>
      <c r="I17" s="15">
        <v>4652.5010000000002</v>
      </c>
      <c r="J17" s="15">
        <v>5695.6200000000008</v>
      </c>
    </row>
    <row r="18" spans="1:10" ht="30" customHeight="1" x14ac:dyDescent="0.2">
      <c r="A18" s="12" t="s">
        <v>16</v>
      </c>
      <c r="B18" s="13">
        <v>53182.765198897076</v>
      </c>
      <c r="C18" s="18">
        <v>7029.3300000000008</v>
      </c>
      <c r="D18" s="18">
        <v>5106.96</v>
      </c>
      <c r="E18" s="18">
        <v>0</v>
      </c>
      <c r="F18" s="18">
        <v>1769.155</v>
      </c>
      <c r="G18" s="18">
        <v>0</v>
      </c>
      <c r="H18" s="15">
        <v>4249.6875</v>
      </c>
      <c r="I18" s="15">
        <v>1075.501</v>
      </c>
      <c r="J18" s="15">
        <v>3211.98</v>
      </c>
    </row>
    <row r="19" spans="1:10" ht="22.5" customHeight="1" x14ac:dyDescent="0.2">
      <c r="A19" s="16" t="s">
        <v>3</v>
      </c>
      <c r="B19" s="17">
        <f t="shared" ref="B19:J19" si="0">SUM(B13:B18)</f>
        <v>400000</v>
      </c>
      <c r="C19" s="17">
        <f t="shared" si="0"/>
        <v>55163.402000000002</v>
      </c>
      <c r="D19" s="17">
        <f t="shared" si="0"/>
        <v>22270.379999999997</v>
      </c>
      <c r="E19" s="17">
        <f t="shared" si="0"/>
        <v>17080.739999999998</v>
      </c>
      <c r="F19" s="17">
        <f t="shared" si="0"/>
        <v>35258.475000000006</v>
      </c>
      <c r="G19" s="17">
        <f t="shared" si="0"/>
        <v>0</v>
      </c>
      <c r="H19" s="17">
        <f t="shared" si="0"/>
        <v>72724.125</v>
      </c>
      <c r="I19" s="17">
        <f t="shared" si="0"/>
        <v>17837.862000000001</v>
      </c>
      <c r="J19" s="17">
        <f t="shared" si="0"/>
        <v>28957.064000000002</v>
      </c>
    </row>
    <row r="21" spans="1:10" ht="15.75" x14ac:dyDescent="0.2">
      <c r="F21" s="10"/>
      <c r="G21" s="10"/>
      <c r="H21" s="11"/>
      <c r="I21" s="11"/>
    </row>
  </sheetData>
  <mergeCells count="12">
    <mergeCell ref="A11:A12"/>
    <mergeCell ref="F11:F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A141-D561-4204-B4B6-7E17C42954C4}">
  <sheetPr codeName="Feuil13">
    <pageSetUpPr fitToPage="1"/>
  </sheetPr>
  <dimension ref="A1:J21"/>
  <sheetViews>
    <sheetView zoomScale="85" workbookViewId="0">
      <selection activeCell="E31" sqref="E31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2.14062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8" t="s">
        <v>25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6" t="s">
        <v>28</v>
      </c>
      <c r="B11" s="26" t="s">
        <v>4</v>
      </c>
      <c r="C11" s="24" t="s">
        <v>9</v>
      </c>
      <c r="D11" s="29" t="s">
        <v>1</v>
      </c>
      <c r="E11" s="29" t="s">
        <v>2</v>
      </c>
      <c r="F11" s="24" t="s">
        <v>17</v>
      </c>
      <c r="G11" s="24" t="s">
        <v>18</v>
      </c>
      <c r="H11" s="24" t="s">
        <v>19</v>
      </c>
      <c r="I11" s="30" t="s">
        <v>10</v>
      </c>
      <c r="J11" s="30" t="s">
        <v>8</v>
      </c>
    </row>
    <row r="12" spans="1:10" ht="14.25" customHeight="1" x14ac:dyDescent="0.2">
      <c r="A12" s="27"/>
      <c r="B12" s="27"/>
      <c r="C12" s="25"/>
      <c r="D12" s="29"/>
      <c r="E12" s="29"/>
      <c r="F12" s="25"/>
      <c r="G12" s="25"/>
      <c r="H12" s="25"/>
      <c r="I12" s="31"/>
      <c r="J12" s="31"/>
    </row>
    <row r="13" spans="1:10" ht="30" customHeight="1" x14ac:dyDescent="0.2">
      <c r="A13" s="12" t="s">
        <v>12</v>
      </c>
      <c r="B13" s="13">
        <v>105516.24950482261</v>
      </c>
      <c r="C13" s="18">
        <v>10506.4573</v>
      </c>
      <c r="D13" s="18">
        <v>0</v>
      </c>
      <c r="E13" s="18">
        <v>1486.8</v>
      </c>
      <c r="F13" s="18">
        <v>11754.378650000002</v>
      </c>
      <c r="G13" s="18">
        <v>0</v>
      </c>
      <c r="H13" s="15">
        <v>6452.4</v>
      </c>
      <c r="I13" s="15">
        <v>405.19049999999999</v>
      </c>
      <c r="J13" s="15">
        <v>9110.1117999999988</v>
      </c>
    </row>
    <row r="14" spans="1:10" ht="30" customHeight="1" x14ac:dyDescent="0.2">
      <c r="A14" s="12" t="s">
        <v>13</v>
      </c>
      <c r="B14" s="13">
        <v>89185.887721158506</v>
      </c>
      <c r="C14" s="18">
        <v>6190.9038</v>
      </c>
      <c r="D14" s="18">
        <v>0</v>
      </c>
      <c r="E14" s="18">
        <v>1833.7199999999998</v>
      </c>
      <c r="F14" s="18">
        <v>8477.8722999999991</v>
      </c>
      <c r="G14" s="18">
        <v>0</v>
      </c>
      <c r="H14" s="15">
        <v>6738.4</v>
      </c>
      <c r="I14" s="15">
        <v>202.57049999999998</v>
      </c>
      <c r="J14" s="15">
        <v>5967</v>
      </c>
    </row>
    <row r="15" spans="1:10" ht="30" customHeight="1" x14ac:dyDescent="0.2">
      <c r="A15" s="12" t="s">
        <v>14</v>
      </c>
      <c r="B15" s="13">
        <v>90176.211952232261</v>
      </c>
      <c r="C15" s="18">
        <v>5615.8995000000004</v>
      </c>
      <c r="D15" s="18">
        <v>0</v>
      </c>
      <c r="E15" s="18">
        <v>1911.84</v>
      </c>
      <c r="F15" s="18">
        <v>7191.8778000000002</v>
      </c>
      <c r="G15" s="18">
        <v>0</v>
      </c>
      <c r="H15" s="15">
        <v>6396.5</v>
      </c>
      <c r="I15" s="15">
        <v>185.75699999999998</v>
      </c>
      <c r="J15" s="15">
        <v>3794.28</v>
      </c>
    </row>
    <row r="16" spans="1:10" ht="30" customHeight="1" x14ac:dyDescent="0.2">
      <c r="A16" s="12" t="s">
        <v>27</v>
      </c>
      <c r="B16" s="13">
        <v>60000.746166424549</v>
      </c>
      <c r="C16" s="14">
        <v>10010.730600000001</v>
      </c>
      <c r="D16" s="14">
        <v>0</v>
      </c>
      <c r="E16" s="14">
        <v>1213.8</v>
      </c>
      <c r="F16" s="14">
        <v>4464.7857999999997</v>
      </c>
      <c r="G16" s="14">
        <v>0</v>
      </c>
      <c r="H16" s="15">
        <v>4760.9000000000005</v>
      </c>
      <c r="I16" s="15">
        <v>175.08150000000001</v>
      </c>
      <c r="J16" s="15">
        <v>2353.0499999999997</v>
      </c>
    </row>
    <row r="17" spans="1:10" ht="30" customHeight="1" x14ac:dyDescent="0.2">
      <c r="A17" s="12" t="s">
        <v>15</v>
      </c>
      <c r="B17" s="13">
        <v>175346.75685701644</v>
      </c>
      <c r="C17" s="18">
        <v>11387.212100000001</v>
      </c>
      <c r="D17" s="18">
        <v>0</v>
      </c>
      <c r="E17" s="18">
        <v>2751.8399999999997</v>
      </c>
      <c r="F17" s="18">
        <v>11179.286100000001</v>
      </c>
      <c r="G17" s="18">
        <v>0</v>
      </c>
      <c r="H17" s="15">
        <v>12493.800000000001</v>
      </c>
      <c r="I17" s="15">
        <v>355.69049999999999</v>
      </c>
      <c r="J17" s="15">
        <v>6222.72</v>
      </c>
    </row>
    <row r="18" spans="1:10" ht="30" customHeight="1" x14ac:dyDescent="0.2">
      <c r="A18" s="12" t="s">
        <v>16</v>
      </c>
      <c r="B18" s="13">
        <v>79774.147798345613</v>
      </c>
      <c r="C18" s="18">
        <v>7853.074700000001</v>
      </c>
      <c r="D18" s="18">
        <v>1015.88</v>
      </c>
      <c r="E18" s="18">
        <v>0</v>
      </c>
      <c r="F18" s="18">
        <v>10380.2268</v>
      </c>
      <c r="G18" s="18">
        <v>0</v>
      </c>
      <c r="H18" s="15">
        <v>3897</v>
      </c>
      <c r="I18" s="15">
        <v>456.81900000000002</v>
      </c>
      <c r="J18" s="15">
        <v>3485.52</v>
      </c>
    </row>
    <row r="19" spans="1:10" ht="22.5" customHeight="1" x14ac:dyDescent="0.2">
      <c r="A19" s="16" t="s">
        <v>3</v>
      </c>
      <c r="B19" s="17">
        <f t="shared" ref="B19:J19" si="0">SUM(B13:B18)</f>
        <v>600000</v>
      </c>
      <c r="C19" s="17">
        <f t="shared" si="0"/>
        <v>51564.278000000006</v>
      </c>
      <c r="D19" s="17">
        <f t="shared" si="0"/>
        <v>1015.88</v>
      </c>
      <c r="E19" s="17">
        <f t="shared" si="0"/>
        <v>9198</v>
      </c>
      <c r="F19" s="17">
        <f t="shared" si="0"/>
        <v>53448.427450000003</v>
      </c>
      <c r="G19" s="17">
        <f t="shared" si="0"/>
        <v>0</v>
      </c>
      <c r="H19" s="17">
        <f t="shared" si="0"/>
        <v>40739</v>
      </c>
      <c r="I19" s="17">
        <f t="shared" si="0"/>
        <v>1781.1089999999999</v>
      </c>
      <c r="J19" s="17">
        <f t="shared" si="0"/>
        <v>30932.681799999998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28A7-5B5B-4CBF-8258-01D2D965E6C0}">
  <sheetPr codeName="Feuil11">
    <pageSetUpPr fitToPage="1"/>
  </sheetPr>
  <dimension ref="A1:J21"/>
  <sheetViews>
    <sheetView zoomScale="85" workbookViewId="0">
      <selection activeCell="Q19" sqref="Q19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0.710937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8" t="s">
        <v>26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6" t="s">
        <v>28</v>
      </c>
      <c r="B11" s="26" t="s">
        <v>4</v>
      </c>
      <c r="C11" s="24" t="s">
        <v>9</v>
      </c>
      <c r="D11" s="29" t="s">
        <v>1</v>
      </c>
      <c r="E11" s="29" t="s">
        <v>2</v>
      </c>
      <c r="F11" s="24" t="s">
        <v>17</v>
      </c>
      <c r="G11" s="24" t="s">
        <v>18</v>
      </c>
      <c r="H11" s="24" t="s">
        <v>19</v>
      </c>
      <c r="I11" s="30" t="s">
        <v>10</v>
      </c>
      <c r="J11" s="30" t="s">
        <v>8</v>
      </c>
    </row>
    <row r="12" spans="1:10" ht="14.25" customHeight="1" x14ac:dyDescent="0.2">
      <c r="A12" s="27"/>
      <c r="B12" s="27"/>
      <c r="C12" s="25"/>
      <c r="D12" s="29"/>
      <c r="E12" s="29"/>
      <c r="F12" s="25"/>
      <c r="G12" s="25"/>
      <c r="H12" s="25"/>
      <c r="I12" s="31"/>
      <c r="J12" s="31"/>
    </row>
    <row r="13" spans="1:10" ht="30" customHeight="1" x14ac:dyDescent="0.2">
      <c r="A13" s="12" t="s">
        <v>12</v>
      </c>
      <c r="B13" s="13">
        <v>43965.1</v>
      </c>
      <c r="C13" s="18">
        <v>8173.0855000000001</v>
      </c>
      <c r="D13" s="18">
        <v>604.40499999999997</v>
      </c>
      <c r="E13" s="18">
        <v>1586.268</v>
      </c>
      <c r="F13" s="18">
        <v>14403.338000000002</v>
      </c>
      <c r="G13" s="18">
        <v>0</v>
      </c>
      <c r="H13" s="15">
        <v>7554.2735099999991</v>
      </c>
      <c r="I13" s="15">
        <v>1728.271</v>
      </c>
      <c r="J13" s="15">
        <v>7428.9959999999992</v>
      </c>
    </row>
    <row r="14" spans="1:10" ht="30" customHeight="1" x14ac:dyDescent="0.2">
      <c r="A14" s="12" t="s">
        <v>13</v>
      </c>
      <c r="B14" s="13">
        <v>37160.79</v>
      </c>
      <c r="C14" s="18">
        <v>5403.9286000000011</v>
      </c>
      <c r="D14" s="18">
        <v>489.08300000000003</v>
      </c>
      <c r="E14" s="18">
        <v>1666.3320000000001</v>
      </c>
      <c r="F14" s="18">
        <v>10122.384</v>
      </c>
      <c r="G14" s="18">
        <v>0</v>
      </c>
      <c r="H14" s="15">
        <v>6074.3635000000004</v>
      </c>
      <c r="I14" s="15">
        <v>764.43899999999996</v>
      </c>
      <c r="J14" s="15">
        <v>4637</v>
      </c>
    </row>
    <row r="15" spans="1:10" ht="30" customHeight="1" x14ac:dyDescent="0.2">
      <c r="A15" s="12" t="s">
        <v>14</v>
      </c>
      <c r="B15" s="13">
        <v>37573.42</v>
      </c>
      <c r="C15" s="18">
        <v>8434.8466000000008</v>
      </c>
      <c r="D15" s="18">
        <v>487.99300000000005</v>
      </c>
      <c r="E15" s="18">
        <v>2002.8509999999999</v>
      </c>
      <c r="F15" s="18">
        <v>10306.82</v>
      </c>
      <c r="G15" s="18">
        <v>0</v>
      </c>
      <c r="H15" s="15">
        <v>6990.0157999999992</v>
      </c>
      <c r="I15" s="15">
        <v>830.43299999999999</v>
      </c>
      <c r="J15" s="15">
        <v>3720.36</v>
      </c>
    </row>
    <row r="16" spans="1:10" ht="30" customHeight="1" x14ac:dyDescent="0.2">
      <c r="A16" s="12" t="s">
        <v>27</v>
      </c>
      <c r="B16" s="13">
        <v>25000.31</v>
      </c>
      <c r="C16" s="14">
        <v>9472.223</v>
      </c>
      <c r="D16" s="14">
        <v>335.39299999999997</v>
      </c>
      <c r="E16" s="14">
        <v>1331.481</v>
      </c>
      <c r="F16" s="14">
        <v>7344.7879999999996</v>
      </c>
      <c r="G16" s="14">
        <v>0</v>
      </c>
      <c r="H16" s="15">
        <v>5010.6160399999999</v>
      </c>
      <c r="I16" s="15">
        <v>701.64100000000008</v>
      </c>
      <c r="J16" s="15">
        <v>2048.7600000000002</v>
      </c>
    </row>
    <row r="17" spans="1:10" ht="30" customHeight="1" x14ac:dyDescent="0.2">
      <c r="A17" s="12" t="s">
        <v>15</v>
      </c>
      <c r="B17" s="13">
        <v>73061.149999999994</v>
      </c>
      <c r="C17" s="18">
        <v>10603.379000000001</v>
      </c>
      <c r="D17" s="18">
        <v>614.21500000000003</v>
      </c>
      <c r="E17" s="18">
        <v>2920.6679999999997</v>
      </c>
      <c r="F17" s="18">
        <v>17437.333999999999</v>
      </c>
      <c r="G17" s="18">
        <v>0</v>
      </c>
      <c r="H17" s="15">
        <v>13743.685359999999</v>
      </c>
      <c r="I17" s="15">
        <v>1297.933</v>
      </c>
      <c r="J17" s="15">
        <v>4101.174</v>
      </c>
    </row>
    <row r="18" spans="1:10" ht="30" customHeight="1" x14ac:dyDescent="0.2">
      <c r="A18" s="12" t="s">
        <v>16</v>
      </c>
      <c r="B18" s="13">
        <v>33239.230000000003</v>
      </c>
      <c r="C18" s="18">
        <v>7864.4346000000005</v>
      </c>
      <c r="D18" s="18">
        <v>1659.307</v>
      </c>
      <c r="E18" s="18">
        <v>7397.579999999999</v>
      </c>
      <c r="F18" s="18">
        <v>9983.2180000000008</v>
      </c>
      <c r="G18" s="18">
        <v>0</v>
      </c>
      <c r="H18" s="15">
        <v>3200.5219999999995</v>
      </c>
      <c r="I18" s="15">
        <v>462.51900000000001</v>
      </c>
      <c r="J18" s="15">
        <v>3180.866</v>
      </c>
    </row>
    <row r="19" spans="1:10" ht="22.5" customHeight="1" x14ac:dyDescent="0.2">
      <c r="A19" s="16" t="s">
        <v>3</v>
      </c>
      <c r="B19" s="17">
        <f t="shared" ref="B19:J19" si="0">SUM(B13:B18)</f>
        <v>250000</v>
      </c>
      <c r="C19" s="17">
        <f t="shared" si="0"/>
        <v>49951.897300000004</v>
      </c>
      <c r="D19" s="17">
        <f t="shared" si="0"/>
        <v>4190.3960000000006</v>
      </c>
      <c r="E19" s="17">
        <f t="shared" si="0"/>
        <v>16905.179999999997</v>
      </c>
      <c r="F19" s="17">
        <f t="shared" si="0"/>
        <v>69597.882000000012</v>
      </c>
      <c r="G19" s="17">
        <f t="shared" si="0"/>
        <v>0</v>
      </c>
      <c r="H19" s="17">
        <f t="shared" si="0"/>
        <v>42573.476209999993</v>
      </c>
      <c r="I19" s="17">
        <f t="shared" si="0"/>
        <v>5785.2360000000008</v>
      </c>
      <c r="J19" s="17">
        <f t="shared" si="0"/>
        <v>25117.156000000003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A91C-6E74-40F2-B60A-447A088FC09F}">
  <sheetPr codeName="Feuil10">
    <pageSetUpPr fitToPage="1"/>
  </sheetPr>
  <dimension ref="A1:N21"/>
  <sheetViews>
    <sheetView tabSelected="1" zoomScale="85" workbookViewId="0">
      <selection activeCell="F28" sqref="F28"/>
    </sheetView>
  </sheetViews>
  <sheetFormatPr baseColWidth="10" defaultRowHeight="12.75" x14ac:dyDescent="0.2"/>
  <cols>
    <col min="1" max="1" width="26.85546875" style="3" customWidth="1"/>
    <col min="2" max="2" width="18.140625" style="3" bestFit="1" customWidth="1"/>
    <col min="3" max="3" width="16.85546875" style="3" customWidth="1"/>
    <col min="4" max="4" width="10.5703125" style="3" customWidth="1"/>
    <col min="5" max="6" width="13.42578125" style="3" bestFit="1" customWidth="1"/>
    <col min="7" max="7" width="12.140625" style="3" bestFit="1" customWidth="1"/>
    <col min="8" max="8" width="16.5703125" style="3" customWidth="1"/>
    <col min="9" max="9" width="12.140625" style="3" bestFit="1" customWidth="1"/>
    <col min="10" max="11" width="13.42578125" style="3" bestFit="1" customWidth="1"/>
    <col min="12" max="13" width="16.28515625" style="3" customWidth="1"/>
    <col min="14" max="14" width="15.140625" style="3" bestFit="1" customWidth="1"/>
    <col min="15" max="16384" width="11.42578125" style="3"/>
  </cols>
  <sheetData>
    <row r="1" spans="1:14" ht="21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4" ht="11.25" customHeight="1" x14ac:dyDescent="0.2">
      <c r="A2" s="4"/>
      <c r="B2" s="4"/>
      <c r="C2" s="4"/>
      <c r="D2" s="4"/>
      <c r="E2" s="2"/>
      <c r="F2" s="2"/>
      <c r="G2" s="2"/>
      <c r="H2" s="2"/>
      <c r="I2" s="2"/>
      <c r="J2" s="2"/>
      <c r="K2" s="2"/>
    </row>
    <row r="3" spans="1:14" ht="18" customHeight="1" x14ac:dyDescent="0.2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8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6.75" customHeight="1" x14ac:dyDescent="0.2"/>
    <row r="6" spans="1:14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4" ht="18.7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3.5" customHeight="1" x14ac:dyDescent="0.2">
      <c r="A8" s="6"/>
      <c r="B8" s="6"/>
      <c r="C8" s="6"/>
      <c r="D8" s="6"/>
      <c r="E8" s="2"/>
      <c r="F8" s="2"/>
      <c r="G8" s="7"/>
      <c r="H8" s="2"/>
      <c r="I8" s="2"/>
      <c r="J8" s="2"/>
      <c r="K8" s="2"/>
    </row>
    <row r="9" spans="1:14" ht="11.25" customHeight="1" x14ac:dyDescent="0.2">
      <c r="A9" s="8"/>
      <c r="B9" s="8"/>
      <c r="C9" s="8"/>
      <c r="D9" s="8"/>
      <c r="E9" s="9"/>
      <c r="F9" s="9"/>
      <c r="G9" s="2"/>
      <c r="H9" s="9"/>
      <c r="I9" s="9"/>
      <c r="J9" s="9"/>
      <c r="K9" s="9"/>
    </row>
    <row r="10" spans="1:14" ht="15" x14ac:dyDescent="0.2">
      <c r="A10" s="8"/>
      <c r="B10" s="8"/>
      <c r="C10" s="8"/>
      <c r="D10" s="8"/>
      <c r="E10" s="2"/>
      <c r="F10" s="2"/>
      <c r="G10" s="8"/>
      <c r="H10" s="2"/>
      <c r="I10" s="2"/>
      <c r="J10" s="2"/>
      <c r="K10" s="2"/>
    </row>
    <row r="11" spans="1:14" ht="41.25" customHeight="1" x14ac:dyDescent="0.2">
      <c r="A11" s="26" t="s">
        <v>28</v>
      </c>
      <c r="B11" s="32" t="s">
        <v>30</v>
      </c>
      <c r="C11" s="33"/>
      <c r="D11" s="34"/>
      <c r="E11" s="24" t="s">
        <v>9</v>
      </c>
      <c r="F11" s="29" t="s">
        <v>1</v>
      </c>
      <c r="G11" s="29" t="s">
        <v>2</v>
      </c>
      <c r="H11" s="24" t="s">
        <v>17</v>
      </c>
      <c r="I11" s="24" t="s">
        <v>18</v>
      </c>
      <c r="J11" s="24" t="s">
        <v>19</v>
      </c>
      <c r="K11" s="30" t="s">
        <v>10</v>
      </c>
      <c r="L11" s="30" t="s">
        <v>8</v>
      </c>
      <c r="M11" s="30" t="s">
        <v>20</v>
      </c>
      <c r="N11" s="24" t="s">
        <v>7</v>
      </c>
    </row>
    <row r="12" spans="1:14" ht="31.5" x14ac:dyDescent="0.2">
      <c r="A12" s="27"/>
      <c r="B12" s="19" t="s">
        <v>11</v>
      </c>
      <c r="C12" s="19" t="s">
        <v>23</v>
      </c>
      <c r="D12" s="19" t="s">
        <v>24</v>
      </c>
      <c r="E12" s="25"/>
      <c r="F12" s="29"/>
      <c r="G12" s="29"/>
      <c r="H12" s="25"/>
      <c r="I12" s="25"/>
      <c r="J12" s="25"/>
      <c r="K12" s="31"/>
      <c r="L12" s="31"/>
      <c r="M12" s="31"/>
      <c r="N12" s="25"/>
    </row>
    <row r="13" spans="1:14" ht="30" customHeight="1" x14ac:dyDescent="0.2">
      <c r="A13" s="12" t="s">
        <v>12</v>
      </c>
      <c r="B13" s="13">
        <f>'T1'!B13+'T2'!B13+'T3'!B13+'T4'!B13</f>
        <v>327622.21658563998</v>
      </c>
      <c r="C13" s="13">
        <v>212661.75</v>
      </c>
      <c r="D13" s="13"/>
      <c r="E13" s="13">
        <f>'T1'!C13+'T2'!C13+'T3'!C13+'T4'!C13</f>
        <v>41692.3868</v>
      </c>
      <c r="F13" s="13">
        <f>'T1'!D13+'T2'!D13+'T3'!D13+'T4'!D13</f>
        <v>5948.875</v>
      </c>
      <c r="G13" s="13">
        <f>'T1'!E13+'T2'!E13+'T3'!E13+'T4'!E13</f>
        <v>5959.1970000000001</v>
      </c>
      <c r="H13" s="13">
        <f>'T1'!F13+'T2'!F13+'T3'!F13+'T4'!F13</f>
        <v>40801.849650000004</v>
      </c>
      <c r="I13" s="13">
        <f>'T1'!G13+'T2'!G13+'T3'!G13+'T4'!G13</f>
        <v>0</v>
      </c>
      <c r="J13" s="13">
        <f>'T1'!H13+'T2'!H13+'T3'!H13+'T4'!H13</f>
        <v>35076.965709999997</v>
      </c>
      <c r="K13" s="13">
        <f>'T1'!I13+'T2'!I13+'T3'!I13+'T4'!I13</f>
        <v>7508.1914999999999</v>
      </c>
      <c r="L13" s="13">
        <f>'T1'!J13+'T2'!J13+'T3'!J13+'T4'!J13</f>
        <v>42626.217799999999</v>
      </c>
      <c r="M13" s="13"/>
      <c r="N13" s="17">
        <f t="shared" ref="N13:N18" si="0">SUM(B13:M13)</f>
        <v>719897.65004563995</v>
      </c>
    </row>
    <row r="14" spans="1:14" ht="30" customHeight="1" x14ac:dyDescent="0.2">
      <c r="A14" s="12" t="s">
        <v>13</v>
      </c>
      <c r="B14" s="13">
        <f>'T1'!B14+'T2'!B14+'T3'!B14+'T4'!B14</f>
        <v>278202.63743180828</v>
      </c>
      <c r="C14" s="13">
        <v>180898.64</v>
      </c>
      <c r="D14" s="13"/>
      <c r="E14" s="13">
        <f>'T1'!C14+'T2'!C14+'T3'!C14+'T4'!C14</f>
        <v>31872.214399999997</v>
      </c>
      <c r="F14" s="13">
        <f>'T1'!D14+'T2'!D14+'T3'!D14+'T4'!D14</f>
        <v>5655.6019999999999</v>
      </c>
      <c r="G14" s="13">
        <f>'T1'!E14+'T2'!E14+'T3'!E14+'T4'!E14</f>
        <v>6695.817</v>
      </c>
      <c r="H14" s="13">
        <f>'T1'!F14+'T2'!F14+'T3'!F14+'T4'!F14</f>
        <v>29429.5723</v>
      </c>
      <c r="I14" s="13">
        <f>'T1'!G14+'T2'!G14+'T3'!G14+'T4'!G14</f>
        <v>0</v>
      </c>
      <c r="J14" s="13">
        <f>'T1'!H14+'T2'!H14+'T3'!H14+'T4'!H14</f>
        <v>31912.234400000001</v>
      </c>
      <c r="K14" s="13">
        <f>'T1'!I14+'T2'!I14+'T3'!I14+'T4'!I14</f>
        <v>3321.7314999999994</v>
      </c>
      <c r="L14" s="13">
        <f>'T1'!J14+'T2'!J14+'T3'!J14+'T4'!J14</f>
        <v>20318</v>
      </c>
      <c r="M14" s="13"/>
      <c r="N14" s="17">
        <f t="shared" si="0"/>
        <v>588306.44903180818</v>
      </c>
    </row>
    <row r="15" spans="1:14" ht="30" customHeight="1" x14ac:dyDescent="0.2">
      <c r="A15" s="12" t="s">
        <v>14</v>
      </c>
      <c r="B15" s="13">
        <f>'T1'!B15+'T2'!B15+'T3'!B15+'T4'!B15</f>
        <v>272262.96496342099</v>
      </c>
      <c r="C15" s="13">
        <v>195088.08</v>
      </c>
      <c r="D15" s="13"/>
      <c r="E15" s="13">
        <f>'T1'!C15+'T2'!C15+'T3'!C15+'T4'!C15</f>
        <v>35131.7261</v>
      </c>
      <c r="F15" s="13">
        <f>'T1'!D15+'T2'!D15+'T3'!D15+'T4'!D15</f>
        <v>5568.0010000000002</v>
      </c>
      <c r="G15" s="13">
        <f>'T1'!E15+'T2'!E15+'T3'!E15+'T4'!E15</f>
        <v>7437.0119999999997</v>
      </c>
      <c r="H15" s="13">
        <f>'T1'!F15+'T2'!F15+'T3'!F15+'T4'!F15</f>
        <v>32844.182800000002</v>
      </c>
      <c r="I15" s="13">
        <f>'T1'!G15+'T2'!G15+'T3'!G15+'T4'!G15</f>
        <v>0</v>
      </c>
      <c r="J15" s="13">
        <f>'T1'!H15+'T2'!H15+'T3'!H15+'T4'!H15</f>
        <v>33563.245080000001</v>
      </c>
      <c r="K15" s="13">
        <f>'T1'!I15+'T2'!I15+'T3'!I15+'T4'!I15</f>
        <v>3426.797</v>
      </c>
      <c r="L15" s="13">
        <f>'T1'!J15+'T2'!J15+'T3'!J15+'T4'!J15</f>
        <v>15622.614</v>
      </c>
      <c r="M15" s="13"/>
      <c r="N15" s="17">
        <f t="shared" si="0"/>
        <v>600944.62294342089</v>
      </c>
    </row>
    <row r="16" spans="1:14" ht="30" customHeight="1" x14ac:dyDescent="0.2">
      <c r="A16" s="12" t="s">
        <v>27</v>
      </c>
      <c r="B16" s="13">
        <f>'T1'!B16+'T2'!B16+'T3'!B16+'T4'!B16</f>
        <v>186115.79478096322</v>
      </c>
      <c r="C16" s="13">
        <v>138167.03</v>
      </c>
      <c r="D16" s="13"/>
      <c r="E16" s="13">
        <f>'T1'!C16+'T2'!C16+'T3'!C16+'T4'!C16</f>
        <v>30733.957600000002</v>
      </c>
      <c r="F16" s="13">
        <f>'T1'!D16+'T2'!D16+'T3'!D16+'T4'!D16</f>
        <v>3531.3850000000002</v>
      </c>
      <c r="G16" s="13">
        <f>'T1'!E16+'T2'!E16+'T3'!E16+'T4'!E16</f>
        <v>4683.5459999999994</v>
      </c>
      <c r="H16" s="13">
        <f>'T1'!F16+'T2'!F16+'T3'!F16+'T4'!F16</f>
        <v>19530.269799999998</v>
      </c>
      <c r="I16" s="13">
        <f>'T1'!G16+'T2'!G16+'T3'!G16+'T4'!G16</f>
        <v>0</v>
      </c>
      <c r="J16" s="13">
        <f>'T1'!H16+'T2'!H16+'T3'!H16+'T4'!H16</f>
        <v>24785.368320000001</v>
      </c>
      <c r="K16" s="13">
        <f>'T1'!I16+'T2'!I16+'T3'!I16+'T4'!I16</f>
        <v>3047.4995000000004</v>
      </c>
      <c r="L16" s="13">
        <f>'T1'!J16+'T2'!J16+'T3'!J16+'T4'!J16</f>
        <v>8930.3340000000007</v>
      </c>
      <c r="M16" s="13"/>
      <c r="N16" s="17">
        <f t="shared" si="0"/>
        <v>419525.18500096322</v>
      </c>
    </row>
    <row r="17" spans="1:14" ht="30" customHeight="1" x14ac:dyDescent="0.2">
      <c r="A17" s="12" t="s">
        <v>15</v>
      </c>
      <c r="B17" s="13">
        <f>'T1'!B17+'T2'!B17+'T3'!B17+'T4'!B17</f>
        <v>523250.3943803244</v>
      </c>
      <c r="C17" s="13">
        <v>326358.95</v>
      </c>
      <c r="D17" s="13"/>
      <c r="E17" s="13">
        <f>'T1'!C17+'T2'!C17+'T3'!C17+'T4'!C17</f>
        <v>49638.001099999994</v>
      </c>
      <c r="F17" s="13">
        <f>'T1'!D17+'T2'!D17+'T3'!D17+'T4'!D17</f>
        <v>7715.2860000000001</v>
      </c>
      <c r="G17" s="13">
        <f>'T1'!E17+'T2'!E17+'T3'!E17+'T4'!E17</f>
        <v>11010.767999999998</v>
      </c>
      <c r="H17" s="13">
        <f>'T1'!F17+'T2'!F17+'T3'!F17+'T4'!F17</f>
        <v>51363.294099999999</v>
      </c>
      <c r="I17" s="13">
        <f>'T1'!G17+'T2'!G17+'T3'!G17+'T4'!G17</f>
        <v>0</v>
      </c>
      <c r="J17" s="13">
        <f>'T1'!H17+'T2'!H17+'T3'!H17+'T4'!H17</f>
        <v>65496.696400000001</v>
      </c>
      <c r="K17" s="13">
        <f>'T1'!I17+'T2'!I17+'T3'!I17+'T4'!I17</f>
        <v>6387.2444999999998</v>
      </c>
      <c r="L17" s="13">
        <f>'T1'!J17+'T2'!J17+'T3'!J17+'T4'!J17</f>
        <v>22675.673999999999</v>
      </c>
      <c r="M17" s="13"/>
      <c r="N17" s="17">
        <f t="shared" si="0"/>
        <v>1063896.3084803247</v>
      </c>
    </row>
    <row r="18" spans="1:14" ht="30" customHeight="1" x14ac:dyDescent="0.2">
      <c r="A18" s="12" t="s">
        <v>16</v>
      </c>
      <c r="B18" s="13">
        <f>'T1'!B18+'T2'!B18+'T3'!B18+'T4'!B18</f>
        <v>249245.9918578431</v>
      </c>
      <c r="C18" s="13">
        <v>231528.93</v>
      </c>
      <c r="D18" s="13"/>
      <c r="E18" s="13">
        <f>'T1'!C18+'T2'!C18+'T3'!C18+'T4'!C18</f>
        <v>31033.481300000003</v>
      </c>
      <c r="F18" s="13">
        <f>'T1'!D18+'T2'!D18+'T3'!D18+'T4'!D18</f>
        <v>7782.1469999999999</v>
      </c>
      <c r="G18" s="13">
        <f>'T1'!E18+'T2'!E18+'T3'!E18+'T4'!E18</f>
        <v>7397.579999999999</v>
      </c>
      <c r="H18" s="13">
        <f>'T1'!F18+'T2'!F18+'T3'!F18+'T4'!F18</f>
        <v>28735.716800000002</v>
      </c>
      <c r="I18" s="13">
        <f>'T1'!G18+'T2'!G18+'T3'!G18+'T4'!G18</f>
        <v>0</v>
      </c>
      <c r="J18" s="13">
        <f>'T1'!H18+'T2'!H18+'T3'!H18+'T4'!H18</f>
        <v>18949.381300000001</v>
      </c>
      <c r="K18" s="13">
        <f>'T1'!I18+'T2'!I18+'T3'!I18+'T4'!I18</f>
        <v>2325.4989999999998</v>
      </c>
      <c r="L18" s="13">
        <f>'T1'!J18+'T2'!J18+'T3'!J18+'T4'!J18</f>
        <v>13457.886</v>
      </c>
      <c r="M18" s="13"/>
      <c r="N18" s="17">
        <f t="shared" si="0"/>
        <v>590456.61325784307</v>
      </c>
    </row>
    <row r="19" spans="1:14" ht="22.5" customHeight="1" x14ac:dyDescent="0.2">
      <c r="A19" s="16" t="s">
        <v>3</v>
      </c>
      <c r="B19" s="17">
        <f t="shared" ref="B19:N19" si="1">SUM(B13:B18)</f>
        <v>1836700</v>
      </c>
      <c r="C19" s="17">
        <f t="shared" si="1"/>
        <v>1284703.3799999999</v>
      </c>
      <c r="D19" s="17">
        <f>SUM(D13:D18)</f>
        <v>0</v>
      </c>
      <c r="E19" s="17">
        <f t="shared" si="1"/>
        <v>220101.76730000001</v>
      </c>
      <c r="F19" s="17">
        <f t="shared" si="1"/>
        <v>36201.295999999995</v>
      </c>
      <c r="G19" s="17">
        <f t="shared" si="1"/>
        <v>43183.92</v>
      </c>
      <c r="H19" s="17">
        <f t="shared" si="1"/>
        <v>202704.88545</v>
      </c>
      <c r="I19" s="17">
        <f t="shared" si="1"/>
        <v>0</v>
      </c>
      <c r="J19" s="17">
        <f t="shared" si="1"/>
        <v>209783.89121000003</v>
      </c>
      <c r="K19" s="17">
        <f t="shared" si="1"/>
        <v>26016.963</v>
      </c>
      <c r="L19" s="17">
        <f t="shared" si="1"/>
        <v>123630.7258</v>
      </c>
      <c r="M19" s="17">
        <f>SUM(M13:M18)</f>
        <v>0</v>
      </c>
      <c r="N19" s="17">
        <f t="shared" si="1"/>
        <v>3983026.8287599999</v>
      </c>
    </row>
    <row r="20" spans="1:14" ht="16.5" thickBo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16.5" thickBot="1" x14ac:dyDescent="0.3">
      <c r="A21" s="21" t="s">
        <v>6</v>
      </c>
      <c r="B21" s="22">
        <f>N19</f>
        <v>3983026.8287599999</v>
      </c>
      <c r="C21" s="23"/>
      <c r="D21" s="23"/>
      <c r="E21" s="20"/>
      <c r="F21" s="20"/>
      <c r="G21" s="20"/>
      <c r="H21" s="10"/>
      <c r="I21" s="10"/>
      <c r="J21" s="11"/>
      <c r="K21" s="11"/>
      <c r="L21" s="20"/>
      <c r="M21" s="20"/>
      <c r="N21" s="20"/>
    </row>
  </sheetData>
  <mergeCells count="14">
    <mergeCell ref="A3:N3"/>
    <mergeCell ref="N11:N12"/>
    <mergeCell ref="J11:J12"/>
    <mergeCell ref="E11:E12"/>
    <mergeCell ref="A7:N7"/>
    <mergeCell ref="F11:F12"/>
    <mergeCell ref="I11:I12"/>
    <mergeCell ref="A11:A12"/>
    <mergeCell ref="H11:H12"/>
    <mergeCell ref="B11:D11"/>
    <mergeCell ref="G11:G12"/>
    <mergeCell ref="L11:L12"/>
    <mergeCell ref="K11:K12"/>
    <mergeCell ref="M11:M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T1</vt:lpstr>
      <vt:lpstr>T2</vt:lpstr>
      <vt:lpstr>T3</vt:lpstr>
      <vt:lpstr>T4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</dc:creator>
  <cp:lastModifiedBy>bastien.gillard@sittommi.fr</cp:lastModifiedBy>
  <cp:lastPrinted>2014-03-14T15:49:59Z</cp:lastPrinted>
  <dcterms:created xsi:type="dcterms:W3CDTF">2007-08-23T07:22:35Z</dcterms:created>
  <dcterms:modified xsi:type="dcterms:W3CDTF">2025-01-10T14:17:09Z</dcterms:modified>
</cp:coreProperties>
</file>